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2"/>
  </bookViews>
  <sheets>
    <sheet name="Лист2" sheetId="2" r:id="rId1"/>
    <sheet name="предложение" sheetId="4" r:id="rId2"/>
    <sheet name="1.4." sheetId="5" r:id="rId3"/>
  </sheets>
  <externalReferences>
    <externalReference r:id="rId4"/>
  </externalReferences>
  <definedNames>
    <definedName name="TABLE" localSheetId="2">'1.4.'!$A$8:$F$45</definedName>
    <definedName name="TABLE" localSheetId="1">предложение!$A$7:$F$43</definedName>
    <definedName name="_xlnm.Print_Titles" localSheetId="2">'1.4.'!$A$8:$IV$9</definedName>
    <definedName name="_xlnm.Print_Titles" localSheetId="1">предложение!$A$7:$IV$7</definedName>
    <definedName name="_xlnm.Print_Area" localSheetId="2">'1.4.'!$A$1:$I$46</definedName>
    <definedName name="_xlnm.Print_Area" localSheetId="1">предложение!$A$1:$F$47</definedName>
  </definedNames>
  <calcPr calcId="125725"/>
</workbook>
</file>

<file path=xl/calcChain.xml><?xml version="1.0" encoding="utf-8"?>
<calcChain xmlns="http://schemas.openxmlformats.org/spreadsheetml/2006/main">
  <c r="I18" i="5"/>
  <c r="H18"/>
  <c r="I17"/>
  <c r="H17"/>
  <c r="I16"/>
  <c r="H16"/>
  <c r="E39" i="4"/>
  <c r="D39"/>
  <c r="F38"/>
  <c r="E36"/>
  <c r="D36"/>
  <c r="F35"/>
  <c r="F32"/>
  <c r="F31"/>
  <c r="F30"/>
  <c r="F29"/>
  <c r="F27"/>
  <c r="F39" s="1"/>
  <c r="F25"/>
  <c r="F36" s="1"/>
  <c r="F24"/>
  <c r="F21"/>
  <c r="E20"/>
  <c r="D20"/>
  <c r="F19"/>
  <c r="F20" s="1"/>
  <c r="E14"/>
  <c r="D14"/>
  <c r="F12"/>
  <c r="F10"/>
  <c r="F14" s="1"/>
  <c r="F9"/>
</calcChain>
</file>

<file path=xl/sharedStrings.xml><?xml version="1.0" encoding="utf-8"?>
<sst xmlns="http://schemas.openxmlformats.org/spreadsheetml/2006/main" count="216" uniqueCount="155">
  <si>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</si>
  <si>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</si>
  <si>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</si>
  <si>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</si>
  <si>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</si>
  <si>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(май-декабрь 2013 г.)</t>
  </si>
  <si>
    <r>
      <t xml:space="preserve">Показатели, утвержденные 
на базовый период                            (2014 г.)  </t>
    </r>
    <r>
      <rPr>
        <vertAlign val="superscript"/>
        <sz val="12"/>
        <rFont val="Times New Roman"/>
        <family val="1"/>
        <charset val="204"/>
      </rPr>
      <t xml:space="preserve">1 </t>
    </r>
  </si>
  <si>
    <t>Предложения 
на расчетный период регулирования (2016 г)</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</si>
  <si>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</si>
  <si>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</si>
  <si>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</si>
  <si>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</si>
  <si>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</si>
  <si>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</si>
  <si>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</si>
  <si>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</si>
  <si>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</si>
  <si>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</si>
  <si>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</si>
  <si>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</si>
  <si>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</si>
  <si>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</si>
  <si>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</si>
  <si>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</si>
  <si>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</si>
  <si>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</si>
  <si>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</si>
  <si>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</si>
  <si>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</si>
  <si>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</si>
  <si>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</si>
  <si>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</si>
  <si>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</si>
  <si>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</si>
  <si>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</si>
  <si>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</si>
  <si>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</si>
  <si>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</si>
  <si>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</si>
  <si>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</si>
  <si>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</si>
  <si>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</si>
  <si>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</si>
  <si>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</si>
  <si>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</si>
  <si>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</si>
  <si>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</si>
  <si>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</si>
  <si>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</si>
  <si>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</si>
  <si>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</si>
  <si>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</si>
  <si>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</si>
  <si>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</si>
  <si>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</si>
  <si>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</si>
  <si>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</si>
  <si>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</si>
  <si>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</si>
  <si>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</si>
  <si>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</si>
  <si>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</si>
  <si>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t>
  </si>
  <si>
    <t>постановление департамента по тарифам Приморского края от 30.09.2013 г.№56/1</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</si>
  <si>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</si>
  <si>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</si>
  <si>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</si>
  <si>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</si>
  <si>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</si>
  <si>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</si>
  <si>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</si>
  <si>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</si>
  <si>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</si>
  <si>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</si>
  <si>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</si>
  <si>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</si>
  <si>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</si>
  <si>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</si>
  <si>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</si>
  <si>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</si>
  <si>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</si>
  <si>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неудовлетворительное                             - 15 524</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</si>
  <si>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</si>
  <si>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</si>
  <si>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</si>
  <si>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</si>
  <si>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</si>
  <si>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</si>
  <si>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</si>
  <si>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</si>
  <si>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</si>
  <si>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           (2016 г.)</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</si>
  <si>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</si>
  <si>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</si>
  <si>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</si>
  <si>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</si>
  <si>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</si>
  <si>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</si>
  <si>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</si>
  <si>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</si>
  <si>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</si>
  <si>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</si>
  <si>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</si>
  <si>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</si>
  <si>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</si>
  <si>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</si>
  <si>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</si>
  <si>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</si>
  <si>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</si>
  <si>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</si>
  <si>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</si>
  <si>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</si>
  <si>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</si>
  <si>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</si>
  <si>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</si>
  <si>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</si>
  <si>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</si>
  <si>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</si>
  <si>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</si>
  <si>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</si>
  <si>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</si>
  <si>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</si>
  <si>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</si>
  <si>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</si>
  <si>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</si>
  <si>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</si>
  <si>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</si>
  <si>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</si>
  <si>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</si>
  <si>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</si>
  <si>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</si>
  <si>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</si>
  <si>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</si>
  <si>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</si>
  <si>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</si>
  <si>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</si>
  <si>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</si>
  <si>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</si>
  <si>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</si>
  <si>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</si>
  <si>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</si>
  <si>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</si>
  <si>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1</t>
  </si>
  <si>
    <t>к предложению о размере цен (тарифов), долгосрочных параметров регулирования</t>
  </si>
  <si>
    <t>Раздел 1. Информация об организации</t>
  </si>
  <si>
    <t>Полное наименование            Общество с ограниченной ответственностью «Артемовская электросетевая компания»</t>
  </si>
  <si>
    <t>Сокращенное наименование             ООО «АЭСК»</t>
  </si>
  <si>
    <t>Место нахождения                     692760,  Приморский край, г. Артем, ул. Фрунзе, д. 15/1</t>
  </si>
  <si>
    <t>Фактический адрес                     692760,  Приморский край, г. Артем, ул. Фрунзе, д. 15/1</t>
  </si>
  <si>
    <t>ИНН                                                           2502046690</t>
  </si>
  <si>
    <t xml:space="preserve">КПП                                                           250201001 </t>
  </si>
  <si>
    <t xml:space="preserve">Адрес электронной почты                        aesk-artem@yandex.ru </t>
  </si>
  <si>
    <t>Контактный телефон                           8 (42337) 4-25-97</t>
  </si>
  <si>
    <t>Ф.И.О. руководителя                              Иванченко Николай Владимирович</t>
  </si>
  <si>
    <t>Факс                                                       8 (42337) 4-25-97</t>
  </si>
</sst>
</file>

<file path=xl/styles.xml><?xml version="1.0" encoding="utf-8"?>
<styleSheet xmlns="http://schemas.openxmlformats.org/spreadsheetml/2006/main">
  <numFmts count="1">
    <numFmt numFmtId="43" formatCode="_-* #,##0.00_р_._-;\-* #,##0.00_р_._-;_-* &quot;-&quot;??_р_._-;_-@_-"/>
  </numFmts>
  <fonts count="29">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2"/>
      <color rgb="FFFF000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u/>
      <sz val="12"/>
      <color indexed="12"/>
      <name val="Times New Roman"/>
      <family val="2"/>
      <charset val="204"/>
    </font>
    <font>
      <u/>
      <sz val="12"/>
      <color theme="10"/>
      <name val="Times New Roman"/>
      <family val="2"/>
      <charset val="204"/>
    </font>
    <font>
      <b/>
      <sz val="14"/>
      <name val="Franklin Gothic Medium"/>
      <family val="2"/>
      <charset val="204"/>
    </font>
    <font>
      <b/>
      <sz val="9"/>
      <name val="Tahoma"/>
      <family val="2"/>
      <charset val="204"/>
    </font>
    <font>
      <sz val="12"/>
      <color theme="1"/>
      <name val="Times New Roman"/>
      <family val="2"/>
      <charset val="204"/>
    </font>
    <font>
      <sz val="10"/>
      <name val="Arial"/>
      <family val="2"/>
      <charset val="204"/>
    </font>
    <font>
      <sz val="11"/>
      <color indexed="8"/>
      <name val="Calibri"/>
      <family val="2"/>
      <charset val="204"/>
    </font>
    <font>
      <sz val="8"/>
      <name val="Arial"/>
      <family val="2"/>
      <charset val="204"/>
    </font>
    <font>
      <sz val="8"/>
      <name val="Arial"/>
      <family val="2"/>
    </font>
    <font>
      <sz val="12"/>
      <color theme="1"/>
      <name val="Georgia"/>
      <family val="1"/>
      <charset val="204"/>
    </font>
    <font>
      <sz val="9"/>
      <name val="Tahoma"/>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theme="1"/>
      <name val="Times New Roman"/>
      <family val="1"/>
      <charset val="204"/>
    </font>
    <font>
      <sz val="13"/>
      <color theme="1"/>
      <name val="Times New Roman"/>
      <family val="1"/>
      <charset val="204"/>
    </font>
    <font>
      <sz val="12"/>
      <color theme="1"/>
      <name val="Times New Roman"/>
      <family val="1"/>
      <charset val="204"/>
    </font>
    <font>
      <b/>
      <sz val="13"/>
      <color theme="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47">
    <xf numFmtId="0" fontId="0" fillId="0" borderId="0"/>
    <xf numFmtId="0" fontId="2"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Border="0">
      <alignment horizontal="center" vertical="center" wrapText="1"/>
    </xf>
    <xf numFmtId="0" fontId="14" fillId="0" borderId="4" applyBorder="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6" fillId="0" borderId="0"/>
    <xf numFmtId="0" fontId="2" fillId="0" borderId="0"/>
    <xf numFmtId="0" fontId="17" fillId="0" borderId="0"/>
    <xf numFmtId="0" fontId="3" fillId="0" borderId="0"/>
    <xf numFmtId="0" fontId="2" fillId="0" borderId="0"/>
    <xf numFmtId="0" fontId="18" fillId="0" borderId="0">
      <alignment horizontal="left"/>
    </xf>
    <xf numFmtId="0" fontId="1" fillId="0" borderId="0"/>
    <xf numFmtId="0" fontId="2" fillId="0" borderId="0"/>
    <xf numFmtId="0" fontId="15" fillId="0" borderId="0"/>
    <xf numFmtId="0" fontId="15" fillId="0" borderId="0"/>
    <xf numFmtId="0" fontId="2" fillId="0" borderId="0"/>
    <xf numFmtId="0" fontId="16"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17" fillId="0" borderId="0"/>
    <xf numFmtId="9" fontId="17" fillId="0" borderId="0" applyFont="0" applyFill="0" applyBorder="0" applyAlignment="0" applyProtection="0"/>
    <xf numFmtId="0" fontId="20" fillId="0" borderId="0"/>
    <xf numFmtId="43" fontId="2" fillId="0" borderId="0" applyFont="0" applyFill="0" applyBorder="0" applyAlignment="0" applyProtection="0"/>
    <xf numFmtId="4" fontId="21" fillId="4" borderId="0" applyBorder="0">
      <alignment horizontal="right"/>
    </xf>
  </cellStyleXfs>
  <cellXfs count="51">
    <xf numFmtId="0" fontId="0" fillId="0" borderId="0" xfId="0"/>
    <xf numFmtId="0" fontId="3" fillId="0" borderId="0" xfId="1" applyFont="1"/>
    <xf numFmtId="0" fontId="4" fillId="0" borderId="0" xfId="1" applyFont="1" applyAlignment="1">
      <alignment wrapText="1"/>
    </xf>
    <xf numFmtId="0" fontId="3" fillId="2" borderId="1" xfId="1" applyFont="1" applyFill="1" applyBorder="1" applyAlignment="1">
      <alignment horizontal="center" vertical="center" wrapText="1"/>
    </xf>
    <xf numFmtId="0" fontId="3" fillId="0" borderId="0" xfId="1" applyFont="1" applyAlignment="1">
      <alignment horizontal="center" vertical="center" wrapText="1"/>
    </xf>
    <xf numFmtId="0" fontId="3" fillId="0" borderId="1" xfId="1" applyFont="1" applyBorder="1" applyAlignment="1">
      <alignment horizontal="center" vertical="top" wrapText="1"/>
    </xf>
    <xf numFmtId="0" fontId="3" fillId="0" borderId="1" xfId="1" applyFont="1" applyBorder="1" applyAlignment="1">
      <alignment horizontal="left" vertical="top" wrapText="1"/>
    </xf>
    <xf numFmtId="0" fontId="3" fillId="0" borderId="1" xfId="1" applyFont="1" applyBorder="1" applyAlignment="1">
      <alignment horizontal="center" vertical="top"/>
    </xf>
    <xf numFmtId="0" fontId="3" fillId="0" borderId="0" xfId="1" applyFont="1" applyAlignment="1">
      <alignment vertical="top"/>
    </xf>
    <xf numFmtId="4" fontId="3" fillId="0" borderId="1" xfId="1" applyNumberFormat="1" applyFont="1" applyBorder="1" applyAlignment="1">
      <alignment horizontal="center" vertical="top"/>
    </xf>
    <xf numFmtId="4" fontId="3" fillId="3" borderId="1" xfId="1" applyNumberFormat="1" applyFont="1" applyFill="1" applyBorder="1" applyAlignment="1">
      <alignment horizontal="center" vertical="top"/>
    </xf>
    <xf numFmtId="4" fontId="7" fillId="0" borderId="1" xfId="1" applyNumberFormat="1" applyFont="1" applyBorder="1" applyAlignment="1">
      <alignment horizontal="center" vertical="top"/>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center" wrapText="1"/>
    </xf>
    <xf numFmtId="0" fontId="3" fillId="2" borderId="1" xfId="1" applyFont="1" applyFill="1" applyBorder="1" applyAlignment="1">
      <alignment horizontal="left" wrapText="1"/>
    </xf>
    <xf numFmtId="0" fontId="3" fillId="2" borderId="1" xfId="1" applyFont="1" applyFill="1" applyBorder="1" applyAlignment="1">
      <alignment horizontal="center" wrapText="1"/>
    </xf>
    <xf numFmtId="0" fontId="3" fillId="2" borderId="1" xfId="1" applyFont="1" applyFill="1" applyBorder="1" applyAlignment="1">
      <alignment horizontal="center" vertical="center"/>
    </xf>
    <xf numFmtId="0" fontId="3" fillId="0" borderId="0" xfId="1" applyFont="1" applyAlignment="1"/>
    <xf numFmtId="0" fontId="3" fillId="2" borderId="1" xfId="1" applyFont="1" applyFill="1" applyBorder="1" applyAlignment="1">
      <alignment horizontal="left" vertical="top" wrapText="1"/>
    </xf>
    <xf numFmtId="0" fontId="3" fillId="2" borderId="1" xfId="1" applyFont="1" applyFill="1" applyBorder="1" applyAlignment="1">
      <alignment horizontal="center" vertical="top" wrapText="1"/>
    </xf>
    <xf numFmtId="4" fontId="3" fillId="2" borderId="1" xfId="1" applyNumberFormat="1" applyFont="1" applyFill="1" applyBorder="1" applyAlignment="1">
      <alignment horizontal="center" vertical="center"/>
    </xf>
    <xf numFmtId="0" fontId="3" fillId="2" borderId="1" xfId="1" applyFont="1" applyFill="1" applyBorder="1" applyAlignment="1">
      <alignment horizontal="center" vertical="top"/>
    </xf>
    <xf numFmtId="0" fontId="3" fillId="2" borderId="2" xfId="1" applyFont="1" applyFill="1" applyBorder="1" applyAlignment="1">
      <alignment vertical="top" wrapText="1"/>
    </xf>
    <xf numFmtId="0" fontId="3" fillId="2" borderId="3" xfId="1" applyFont="1" applyFill="1" applyBorder="1" applyAlignment="1">
      <alignment vertical="top" wrapText="1"/>
    </xf>
    <xf numFmtId="4" fontId="3" fillId="2" borderId="1" xfId="1" applyNumberFormat="1" applyFont="1" applyFill="1" applyBorder="1" applyAlignment="1">
      <alignment horizontal="center" vertical="top"/>
    </xf>
    <xf numFmtId="0" fontId="8" fillId="0" borderId="1" xfId="1" applyFont="1" applyBorder="1" applyAlignment="1">
      <alignment horizontal="left" vertical="top" wrapText="1"/>
    </xf>
    <xf numFmtId="3" fontId="3" fillId="0" borderId="1" xfId="1" applyNumberFormat="1" applyFont="1" applyBorder="1" applyAlignment="1">
      <alignment horizontal="center" vertical="top"/>
    </xf>
    <xf numFmtId="2" fontId="3" fillId="0" borderId="1" xfId="1" applyNumberFormat="1" applyFont="1" applyBorder="1" applyAlignment="1">
      <alignment horizontal="center" vertical="center"/>
    </xf>
    <xf numFmtId="0" fontId="9" fillId="0" borderId="0" xfId="1" applyFont="1"/>
    <xf numFmtId="0" fontId="4" fillId="0" borderId="0" xfId="1" applyFont="1"/>
    <xf numFmtId="0" fontId="23" fillId="0" borderId="0" xfId="1" applyFont="1" applyAlignment="1">
      <alignment horizontal="center" vertical="center" wrapText="1"/>
    </xf>
    <xf numFmtId="0" fontId="22" fillId="0" borderId="1" xfId="42" applyFont="1" applyBorder="1" applyAlignment="1">
      <alignment horizontal="center" vertical="center" wrapText="1"/>
    </xf>
    <xf numFmtId="0" fontId="23" fillId="0" borderId="0" xfId="1" applyFont="1" applyAlignment="1">
      <alignment vertical="top"/>
    </xf>
    <xf numFmtId="0" fontId="22" fillId="0" borderId="1" xfId="42" applyFont="1" applyBorder="1" applyAlignment="1">
      <alignment horizontal="center" vertical="top" wrapText="1"/>
    </xf>
    <xf numFmtId="0" fontId="22" fillId="0" borderId="1" xfId="42" applyFont="1" applyBorder="1" applyAlignment="1">
      <alignment horizontal="left" vertical="top" wrapText="1"/>
    </xf>
    <xf numFmtId="0" fontId="22" fillId="0" borderId="1" xfId="42" applyFont="1" applyBorder="1" applyAlignment="1">
      <alignment horizontal="center" vertical="top"/>
    </xf>
    <xf numFmtId="4" fontId="22" fillId="0" borderId="1" xfId="42" applyNumberFormat="1" applyFont="1" applyBorder="1" applyAlignment="1">
      <alignment horizontal="center" vertical="top"/>
    </xf>
    <xf numFmtId="2" fontId="22" fillId="0" borderId="1" xfId="42" applyNumberFormat="1" applyFont="1" applyBorder="1" applyAlignment="1">
      <alignment horizontal="center" vertical="top"/>
    </xf>
    <xf numFmtId="0" fontId="9" fillId="0" borderId="1" xfId="1" applyFont="1" applyBorder="1"/>
    <xf numFmtId="0" fontId="4" fillId="0" borderId="1" xfId="1" applyFont="1" applyBorder="1"/>
    <xf numFmtId="0" fontId="27" fillId="0" borderId="0" xfId="0" applyFont="1"/>
    <xf numFmtId="0" fontId="25" fillId="0" borderId="0" xfId="0" applyFont="1" applyAlignment="1">
      <alignment horizontal="right"/>
    </xf>
    <xf numFmtId="0" fontId="26" fillId="0" borderId="0" xfId="0" applyFont="1" applyAlignment="1">
      <alignment horizontal="center" vertical="center"/>
    </xf>
    <xf numFmtId="0" fontId="25" fillId="0" borderId="0" xfId="0" applyFont="1" applyAlignment="1">
      <alignment horizontal="right"/>
    </xf>
    <xf numFmtId="0" fontId="28" fillId="0" borderId="0" xfId="0" applyFont="1" applyAlignment="1">
      <alignment horizontal="center" vertical="center"/>
    </xf>
    <xf numFmtId="0" fontId="5" fillId="0" borderId="0" xfId="1" applyFont="1" applyAlignment="1">
      <alignment horizontal="center" wrapText="1"/>
    </xf>
    <xf numFmtId="0" fontId="5" fillId="0" borderId="0" xfId="1" applyFont="1" applyAlignment="1">
      <alignment horizontal="center"/>
    </xf>
    <xf numFmtId="0" fontId="4" fillId="0" borderId="0" xfId="1" applyFont="1" applyAlignment="1">
      <alignment horizontal="left" wrapText="1" indent="3"/>
    </xf>
    <xf numFmtId="0" fontId="22" fillId="0" borderId="1" xfId="42" applyFont="1" applyBorder="1" applyAlignment="1">
      <alignment horizontal="center" vertical="center" wrapText="1"/>
    </xf>
  </cellXfs>
  <cellStyles count="47">
    <cellStyle name="Гиперссылка 2" xfId="2"/>
    <cellStyle name="Гиперссылка 3" xfId="3"/>
    <cellStyle name="Заголовок" xfId="4"/>
    <cellStyle name="ЗаголовокСтолбца" xfId="5"/>
    <cellStyle name="Обычный" xfId="0" builtinId="0"/>
    <cellStyle name="Обычный 10" xfId="1"/>
    <cellStyle name="Обычный 10 2" xfId="6"/>
    <cellStyle name="Обычный 10 3" xfId="7"/>
    <cellStyle name="Обычный 11" xfId="8"/>
    <cellStyle name="Обычный 11 2" xfId="9"/>
    <cellStyle name="Обычный 11 3" xfId="10"/>
    <cellStyle name="Обычный 12" xfId="11"/>
    <cellStyle name="Обычный 13" xfId="12"/>
    <cellStyle name="Обычный 2" xfId="13"/>
    <cellStyle name="Обычный 2 16" xfId="14"/>
    <cellStyle name="Обычный 2 2" xfId="15"/>
    <cellStyle name="Обычный 2 2 2" xfId="16"/>
    <cellStyle name="Обычный 2 2 3" xfId="17"/>
    <cellStyle name="Обычный 2 3" xfId="18"/>
    <cellStyle name="Обычный 2 3 2" xfId="19"/>
    <cellStyle name="Обычный 2_ПЛАН 2015_для направления в РЭК" xfId="20"/>
    <cellStyle name="Обычный 3" xfId="21"/>
    <cellStyle name="Обычный 3 2" xfId="22"/>
    <cellStyle name="Обычный 3 3" xfId="23"/>
    <cellStyle name="Обычный 4" xfId="24"/>
    <cellStyle name="Обычный 4 2" xfId="25"/>
    <cellStyle name="Обычный 4 2 2" xfId="26"/>
    <cellStyle name="Обычный 4 2 3" xfId="27"/>
    <cellStyle name="Обычный 4 3" xfId="28"/>
    <cellStyle name="Обычный 5" xfId="29"/>
    <cellStyle name="Обычный 5 2" xfId="30"/>
    <cellStyle name="Обычный 5 3" xfId="31"/>
    <cellStyle name="Обычный 6" xfId="32"/>
    <cellStyle name="Обычный 6 2" xfId="33"/>
    <cellStyle name="Обычный 6 3" xfId="34"/>
    <cellStyle name="Обычный 7" xfId="35"/>
    <cellStyle name="Обычный 7 2" xfId="36"/>
    <cellStyle name="Обычный 7 3" xfId="37"/>
    <cellStyle name="Обычный 8" xfId="38"/>
    <cellStyle name="Обычный 8 2" xfId="39"/>
    <cellStyle name="Обычный 8 3" xfId="40"/>
    <cellStyle name="Обычный 9" xfId="41"/>
    <cellStyle name="Обычный_стр.1_5" xfId="42"/>
    <cellStyle name="Процентный 2" xfId="43"/>
    <cellStyle name="Стиль 1" xfId="44"/>
    <cellStyle name="Финансовый 2" xfId="45"/>
    <cellStyle name="Формула"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NetSpeakerphone/Received%20Files/&#1050;&#1080;&#1089;&#1077;&#1083;&#1077;&#1074;&#1072;%20&#1052;&#1072;&#1088;&#1080;&#1103;/&#1058;&#1040;&#1056;&#1048;&#1060;%202016%20&#1085;&#1072;%2028.04%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едложение"/>
      <sheetName val="1.4."/>
      <sheetName val="расчет тарифа"/>
      <sheetName val="НВВ"/>
      <sheetName val="Смета"/>
      <sheetName val="ПР"/>
      <sheetName val="НПР"/>
      <sheetName val="план в РЭК"/>
      <sheetName val="материалы"/>
      <sheetName val="Индекс"/>
      <sheetName val="3 зап.части, матер. "/>
      <sheetName val="4 автошины"/>
      <sheetName val="Прайс"/>
      <sheetName val="5 кап рем авто план"/>
      <sheetName val="6Дез. и моющие средства"/>
      <sheetName val="потребность в ат"/>
      <sheetName val="СПЕЦШИНЫ"/>
      <sheetName val="ЛЕГКОГРУЗОВАЯ"/>
      <sheetName val="ГРУЗОВЫЕ ШИНЫ"/>
      <sheetName val="Анализ (2)"/>
      <sheetName val="7 ГСМ "/>
      <sheetName val="8 Смазочные  (2)"/>
      <sheetName val="9 Расчет сред.взеш.норм. (2)"/>
      <sheetName val="10 работа произв хар-ра"/>
      <sheetName val="11 строительная часть ктп "/>
      <sheetName val="12 Таб. П1.16"/>
      <sheetName val="13расчет средней ступени оплаты"/>
      <sheetName val="14РСС"/>
      <sheetName val="15 Расчет нор. числ. рабочих "/>
      <sheetName val="16 коэф. списочного состава"/>
      <sheetName val="автотранспорт ремонтники"/>
      <sheetName val="18 Тяжелый, вредный труд."/>
      <sheetName val="19 персонал работающий в ночь"/>
      <sheetName val="20Распределение ППП по участкам"/>
      <sheetName val="21ночные"/>
      <sheetName val="22 тарифные ставки"/>
      <sheetName val="28 Связь, банки, почта"/>
      <sheetName val="29 Охранные услуги"/>
      <sheetName val="30 коммун"/>
      <sheetName val="31 Информ-консл. услуги"/>
      <sheetName val="32 услуги прочие"/>
      <sheetName val="33команд"/>
      <sheetName val="34 обучение"/>
      <sheetName val="35 Спец. одежда"/>
      <sheetName val="36 Инструмент"/>
      <sheetName val="37 мыло"/>
      <sheetName val="38 План. затраты на 13 по ОТ"/>
      <sheetName val="39Страхование"/>
      <sheetName val="Канц.товары"/>
      <sheetName val="41 Канц.товары инс"/>
      <sheetName val="42 свод по эл. энергии "/>
      <sheetName val="43 заводской"/>
      <sheetName val="44 фрунзе,15"/>
      <sheetName val="45 Трикотажка счетчик"/>
      <sheetName val="46 аморт"/>
      <sheetName val="46.1 сущ. ОС"/>
      <sheetName val="46.2. ввод ОС "/>
      <sheetName val="47 свод нал на им-во"/>
      <sheetName val="47.1.налог на им-во по сущ ОС"/>
      <sheetName val="47.2.налог на им-во инвест"/>
      <sheetName val="48 свод"/>
      <sheetName val="выбросы"/>
      <sheetName val="ТБО"/>
      <sheetName val="49 аренда "/>
      <sheetName val="50"/>
      <sheetName val="50 налог на прибыль"/>
      <sheetName val="51юбилейные даты"/>
      <sheetName val="52 соц. выплаты"/>
      <sheetName val="план 2015 с  прогой 14-16гг "/>
    </sheetNames>
    <sheetDataSet>
      <sheetData sheetId="0"/>
      <sheetData sheetId="1"/>
      <sheetData sheetId="2">
        <row r="19">
          <cell r="D19">
            <v>367920.51790071715</v>
          </cell>
          <cell r="M19">
            <v>285.68782997895778</v>
          </cell>
        </row>
        <row r="20">
          <cell r="D20">
            <v>355315.26647126727</v>
          </cell>
          <cell r="M20">
            <v>360.96748193580845</v>
          </cell>
        </row>
        <row r="22">
          <cell r="F22">
            <v>17.280000532810408</v>
          </cell>
          <cell r="H22">
            <v>347268.16899999999</v>
          </cell>
        </row>
        <row r="26">
          <cell r="B26">
            <v>1004.6318708070288</v>
          </cell>
        </row>
        <row r="27">
          <cell r="B27">
            <v>1079.9115227638795</v>
          </cell>
        </row>
      </sheetData>
      <sheetData sheetId="3">
        <row r="8">
          <cell r="E8">
            <v>7153.6058000000003</v>
          </cell>
        </row>
      </sheetData>
      <sheetData sheetId="4">
        <row r="9">
          <cell r="C9">
            <v>21097.857517419918</v>
          </cell>
        </row>
        <row r="13">
          <cell r="C13">
            <v>128619.40175231622</v>
          </cell>
        </row>
        <row r="26">
          <cell r="C26">
            <v>1861.2606932000001</v>
          </cell>
        </row>
        <row r="27">
          <cell r="C27">
            <v>174551.40606094102</v>
          </cell>
        </row>
        <row r="33">
          <cell r="C33">
            <v>362.95581712169536</v>
          </cell>
        </row>
        <row r="35">
          <cell r="C35">
            <v>2905.3151732999995</v>
          </cell>
        </row>
        <row r="37">
          <cell r="C37">
            <v>9760</v>
          </cell>
        </row>
        <row r="38">
          <cell r="C38">
            <v>13900.376910000003</v>
          </cell>
        </row>
        <row r="40">
          <cell r="C40">
            <v>81158.88138959583</v>
          </cell>
        </row>
        <row r="41">
          <cell r="C41">
            <v>40660.245999999999</v>
          </cell>
        </row>
        <row r="42">
          <cell r="C42">
            <v>296370.53345053684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4"/>
  <sheetViews>
    <sheetView zoomScaleNormal="100" workbookViewId="0">
      <selection activeCell="K26" sqref="K26"/>
    </sheetView>
  </sheetViews>
  <sheetFormatPr defaultRowHeight="15"/>
  <cols>
    <col min="3" max="3" width="12.85546875" customWidth="1"/>
  </cols>
  <sheetData>
    <row r="1" spans="1:14">
      <c r="A1" s="45" t="s">
        <v>142</v>
      </c>
      <c r="B1" s="45"/>
      <c r="C1" s="45"/>
      <c r="D1" s="45"/>
      <c r="E1" s="45"/>
      <c r="F1" s="45"/>
      <c r="G1" s="45"/>
      <c r="H1" s="45"/>
      <c r="I1" s="45"/>
      <c r="J1" s="45"/>
      <c r="K1" s="45"/>
      <c r="L1" s="45"/>
      <c r="M1" s="45"/>
      <c r="N1" s="45"/>
    </row>
    <row r="2" spans="1:14">
      <c r="A2" s="45" t="s">
        <v>143</v>
      </c>
      <c r="B2" s="45"/>
      <c r="C2" s="45"/>
      <c r="D2" s="45"/>
      <c r="E2" s="45"/>
      <c r="F2" s="45"/>
      <c r="G2" s="45"/>
      <c r="H2" s="45"/>
      <c r="I2" s="45"/>
      <c r="J2" s="45"/>
      <c r="K2" s="45"/>
      <c r="L2" s="45"/>
      <c r="M2" s="45"/>
      <c r="N2" s="45"/>
    </row>
    <row r="3" spans="1:14">
      <c r="A3" s="43"/>
      <c r="B3" s="43"/>
      <c r="C3" s="43"/>
      <c r="D3" s="43"/>
      <c r="E3" s="43"/>
      <c r="F3" s="43"/>
      <c r="G3" s="43"/>
      <c r="H3" s="43"/>
      <c r="I3" s="43"/>
      <c r="J3" s="43"/>
      <c r="K3" s="43"/>
      <c r="L3" s="43"/>
      <c r="M3" s="43"/>
      <c r="N3" s="43"/>
    </row>
    <row r="4" spans="1:14">
      <c r="A4" s="43"/>
      <c r="B4" s="43"/>
      <c r="C4" s="43"/>
      <c r="D4" s="43"/>
      <c r="E4" s="43"/>
      <c r="F4" s="43"/>
      <c r="G4" s="43"/>
      <c r="H4" s="43"/>
      <c r="I4" s="43"/>
      <c r="J4" s="43"/>
      <c r="K4" s="43"/>
      <c r="L4" s="43"/>
      <c r="M4" s="43"/>
      <c r="N4" s="43"/>
    </row>
    <row r="5" spans="1:14" ht="16.5">
      <c r="A5" s="46" t="s">
        <v>144</v>
      </c>
      <c r="B5" s="46"/>
      <c r="C5" s="46"/>
      <c r="D5" s="46"/>
      <c r="E5" s="46"/>
      <c r="F5" s="46"/>
      <c r="G5" s="46"/>
      <c r="H5" s="46"/>
      <c r="I5" s="46"/>
      <c r="J5" s="46"/>
      <c r="K5" s="46"/>
      <c r="L5" s="46"/>
      <c r="M5" s="46"/>
      <c r="N5" s="46"/>
    </row>
    <row r="6" spans="1:14" ht="16.5">
      <c r="A6" s="44"/>
      <c r="B6" s="44"/>
      <c r="C6" s="44"/>
      <c r="D6" s="44"/>
      <c r="E6" s="44"/>
      <c r="F6" s="44"/>
      <c r="G6" s="44"/>
      <c r="H6" s="44"/>
      <c r="I6" s="44"/>
      <c r="J6" s="44"/>
      <c r="K6" s="44"/>
      <c r="L6" s="44"/>
      <c r="M6" s="44"/>
      <c r="N6" s="44"/>
    </row>
    <row r="7" spans="1:14" ht="15.75">
      <c r="A7" s="42" t="s">
        <v>145</v>
      </c>
    </row>
    <row r="8" spans="1:14" ht="15.75">
      <c r="A8" s="42"/>
    </row>
    <row r="9" spans="1:14" ht="15.75">
      <c r="A9" s="42" t="s">
        <v>146</v>
      </c>
    </row>
    <row r="10" spans="1:14" ht="15.75">
      <c r="A10" s="42"/>
    </row>
    <row r="11" spans="1:14" ht="15.75">
      <c r="A11" s="42" t="s">
        <v>147</v>
      </c>
    </row>
    <row r="12" spans="1:14" ht="15.75">
      <c r="A12" s="42"/>
    </row>
    <row r="13" spans="1:14" ht="15.75">
      <c r="A13" s="42" t="s">
        <v>148</v>
      </c>
    </row>
    <row r="14" spans="1:14" ht="15.75">
      <c r="A14" s="42"/>
    </row>
    <row r="15" spans="1:14" ht="15.75">
      <c r="A15" s="42" t="s">
        <v>149</v>
      </c>
    </row>
    <row r="16" spans="1:14" ht="15.75">
      <c r="A16" s="42" t="s">
        <v>150</v>
      </c>
    </row>
    <row r="17" spans="1:1" ht="15.75">
      <c r="A17" s="42"/>
    </row>
    <row r="18" spans="1:1" ht="15.75">
      <c r="A18" s="42" t="s">
        <v>153</v>
      </c>
    </row>
    <row r="19" spans="1:1" ht="15.75">
      <c r="A19" s="42"/>
    </row>
    <row r="20" spans="1:1" ht="15.75">
      <c r="A20" s="42" t="s">
        <v>151</v>
      </c>
    </row>
    <row r="21" spans="1:1" ht="15.75">
      <c r="A21" s="42"/>
    </row>
    <row r="22" spans="1:1" ht="15.75">
      <c r="A22" s="42" t="s">
        <v>152</v>
      </c>
    </row>
    <row r="23" spans="1:1" ht="15.75">
      <c r="A23" s="42"/>
    </row>
    <row r="24" spans="1:1" ht="15.75">
      <c r="A24" s="42" t="s">
        <v>154</v>
      </c>
    </row>
  </sheetData>
  <mergeCells count="3">
    <mergeCell ref="A2:N2"/>
    <mergeCell ref="A1:N1"/>
    <mergeCell ref="A5:N5"/>
  </mergeCells>
  <pageMargins left="0.7" right="0.7" top="0.75" bottom="0.75" header="0.3" footer="0.3"/>
  <pageSetup paperSize="9" scale="9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F47"/>
  <sheetViews>
    <sheetView view="pageBreakPreview" zoomScaleNormal="100" workbookViewId="0">
      <selection activeCell="I21" sqref="I21"/>
    </sheetView>
  </sheetViews>
  <sheetFormatPr defaultRowHeight="15.75"/>
  <cols>
    <col min="1" max="1" width="6.5703125" style="1" customWidth="1"/>
    <col min="2" max="2" width="31" style="1" customWidth="1"/>
    <col min="3" max="3" width="12.28515625" style="1" customWidth="1"/>
    <col min="4" max="4" width="27.7109375" style="1" customWidth="1"/>
    <col min="5" max="5" width="27.5703125" style="1" customWidth="1"/>
    <col min="6" max="6" width="25.85546875" style="1" customWidth="1"/>
    <col min="7" max="256" width="9.140625" style="1"/>
    <col min="257" max="257" width="6.5703125" style="1" customWidth="1"/>
    <col min="258" max="258" width="31" style="1" customWidth="1"/>
    <col min="259" max="259" width="12.28515625" style="1" customWidth="1"/>
    <col min="260" max="260" width="27.7109375" style="1" customWidth="1"/>
    <col min="261" max="261" width="27.5703125" style="1" customWidth="1"/>
    <col min="262" max="262" width="25.85546875" style="1" customWidth="1"/>
    <col min="263" max="512" width="9.140625" style="1"/>
    <col min="513" max="513" width="6.5703125" style="1" customWidth="1"/>
    <col min="514" max="514" width="31" style="1" customWidth="1"/>
    <col min="515" max="515" width="12.28515625" style="1" customWidth="1"/>
    <col min="516" max="516" width="27.7109375" style="1" customWidth="1"/>
    <col min="517" max="517" width="27.5703125" style="1" customWidth="1"/>
    <col min="518" max="518" width="25.85546875" style="1" customWidth="1"/>
    <col min="519" max="768" width="9.140625" style="1"/>
    <col min="769" max="769" width="6.5703125" style="1" customWidth="1"/>
    <col min="770" max="770" width="31" style="1" customWidth="1"/>
    <col min="771" max="771" width="12.28515625" style="1" customWidth="1"/>
    <col min="772" max="772" width="27.7109375" style="1" customWidth="1"/>
    <col min="773" max="773" width="27.5703125" style="1" customWidth="1"/>
    <col min="774" max="774" width="25.85546875" style="1" customWidth="1"/>
    <col min="775" max="1024" width="9.140625" style="1"/>
    <col min="1025" max="1025" width="6.5703125" style="1" customWidth="1"/>
    <col min="1026" max="1026" width="31" style="1" customWidth="1"/>
    <col min="1027" max="1027" width="12.28515625" style="1" customWidth="1"/>
    <col min="1028" max="1028" width="27.7109375" style="1" customWidth="1"/>
    <col min="1029" max="1029" width="27.5703125" style="1" customWidth="1"/>
    <col min="1030" max="1030" width="25.85546875" style="1" customWidth="1"/>
    <col min="1031" max="1280" width="9.140625" style="1"/>
    <col min="1281" max="1281" width="6.5703125" style="1" customWidth="1"/>
    <col min="1282" max="1282" width="31" style="1" customWidth="1"/>
    <col min="1283" max="1283" width="12.28515625" style="1" customWidth="1"/>
    <col min="1284" max="1284" width="27.7109375" style="1" customWidth="1"/>
    <col min="1285" max="1285" width="27.5703125" style="1" customWidth="1"/>
    <col min="1286" max="1286" width="25.85546875" style="1" customWidth="1"/>
    <col min="1287" max="1536" width="9.140625" style="1"/>
    <col min="1537" max="1537" width="6.5703125" style="1" customWidth="1"/>
    <col min="1538" max="1538" width="31" style="1" customWidth="1"/>
    <col min="1539" max="1539" width="12.28515625" style="1" customWidth="1"/>
    <col min="1540" max="1540" width="27.7109375" style="1" customWidth="1"/>
    <col min="1541" max="1541" width="27.5703125" style="1" customWidth="1"/>
    <col min="1542" max="1542" width="25.85546875" style="1" customWidth="1"/>
    <col min="1543" max="1792" width="9.140625" style="1"/>
    <col min="1793" max="1793" width="6.5703125" style="1" customWidth="1"/>
    <col min="1794" max="1794" width="31" style="1" customWidth="1"/>
    <col min="1795" max="1795" width="12.28515625" style="1" customWidth="1"/>
    <col min="1796" max="1796" width="27.7109375" style="1" customWidth="1"/>
    <col min="1797" max="1797" width="27.5703125" style="1" customWidth="1"/>
    <col min="1798" max="1798" width="25.85546875" style="1" customWidth="1"/>
    <col min="1799" max="2048" width="9.140625" style="1"/>
    <col min="2049" max="2049" width="6.5703125" style="1" customWidth="1"/>
    <col min="2050" max="2050" width="31" style="1" customWidth="1"/>
    <col min="2051" max="2051" width="12.28515625" style="1" customWidth="1"/>
    <col min="2052" max="2052" width="27.7109375" style="1" customWidth="1"/>
    <col min="2053" max="2053" width="27.5703125" style="1" customWidth="1"/>
    <col min="2054" max="2054" width="25.85546875" style="1" customWidth="1"/>
    <col min="2055" max="2304" width="9.140625" style="1"/>
    <col min="2305" max="2305" width="6.5703125" style="1" customWidth="1"/>
    <col min="2306" max="2306" width="31" style="1" customWidth="1"/>
    <col min="2307" max="2307" width="12.28515625" style="1" customWidth="1"/>
    <col min="2308" max="2308" width="27.7109375" style="1" customWidth="1"/>
    <col min="2309" max="2309" width="27.5703125" style="1" customWidth="1"/>
    <col min="2310" max="2310" width="25.85546875" style="1" customWidth="1"/>
    <col min="2311" max="2560" width="9.140625" style="1"/>
    <col min="2561" max="2561" width="6.5703125" style="1" customWidth="1"/>
    <col min="2562" max="2562" width="31" style="1" customWidth="1"/>
    <col min="2563" max="2563" width="12.28515625" style="1" customWidth="1"/>
    <col min="2564" max="2564" width="27.7109375" style="1" customWidth="1"/>
    <col min="2565" max="2565" width="27.5703125" style="1" customWidth="1"/>
    <col min="2566" max="2566" width="25.85546875" style="1" customWidth="1"/>
    <col min="2567" max="2816" width="9.140625" style="1"/>
    <col min="2817" max="2817" width="6.5703125" style="1" customWidth="1"/>
    <col min="2818" max="2818" width="31" style="1" customWidth="1"/>
    <col min="2819" max="2819" width="12.28515625" style="1" customWidth="1"/>
    <col min="2820" max="2820" width="27.7109375" style="1" customWidth="1"/>
    <col min="2821" max="2821" width="27.5703125" style="1" customWidth="1"/>
    <col min="2822" max="2822" width="25.85546875" style="1" customWidth="1"/>
    <col min="2823" max="3072" width="9.140625" style="1"/>
    <col min="3073" max="3073" width="6.5703125" style="1" customWidth="1"/>
    <col min="3074" max="3074" width="31" style="1" customWidth="1"/>
    <col min="3075" max="3075" width="12.28515625" style="1" customWidth="1"/>
    <col min="3076" max="3076" width="27.7109375" style="1" customWidth="1"/>
    <col min="3077" max="3077" width="27.5703125" style="1" customWidth="1"/>
    <col min="3078" max="3078" width="25.85546875" style="1" customWidth="1"/>
    <col min="3079" max="3328" width="9.140625" style="1"/>
    <col min="3329" max="3329" width="6.5703125" style="1" customWidth="1"/>
    <col min="3330" max="3330" width="31" style="1" customWidth="1"/>
    <col min="3331" max="3331" width="12.28515625" style="1" customWidth="1"/>
    <col min="3332" max="3332" width="27.7109375" style="1" customWidth="1"/>
    <col min="3333" max="3333" width="27.5703125" style="1" customWidth="1"/>
    <col min="3334" max="3334" width="25.85546875" style="1" customWidth="1"/>
    <col min="3335" max="3584" width="9.140625" style="1"/>
    <col min="3585" max="3585" width="6.5703125" style="1" customWidth="1"/>
    <col min="3586" max="3586" width="31" style="1" customWidth="1"/>
    <col min="3587" max="3587" width="12.28515625" style="1" customWidth="1"/>
    <col min="3588" max="3588" width="27.7109375" style="1" customWidth="1"/>
    <col min="3589" max="3589" width="27.5703125" style="1" customWidth="1"/>
    <col min="3590" max="3590" width="25.85546875" style="1" customWidth="1"/>
    <col min="3591" max="3840" width="9.140625" style="1"/>
    <col min="3841" max="3841" width="6.5703125" style="1" customWidth="1"/>
    <col min="3842" max="3842" width="31" style="1" customWidth="1"/>
    <col min="3843" max="3843" width="12.28515625" style="1" customWidth="1"/>
    <col min="3844" max="3844" width="27.7109375" style="1" customWidth="1"/>
    <col min="3845" max="3845" width="27.5703125" style="1" customWidth="1"/>
    <col min="3846" max="3846" width="25.85546875" style="1" customWidth="1"/>
    <col min="3847" max="4096" width="9.140625" style="1"/>
    <col min="4097" max="4097" width="6.5703125" style="1" customWidth="1"/>
    <col min="4098" max="4098" width="31" style="1" customWidth="1"/>
    <col min="4099" max="4099" width="12.28515625" style="1" customWidth="1"/>
    <col min="4100" max="4100" width="27.7109375" style="1" customWidth="1"/>
    <col min="4101" max="4101" width="27.5703125" style="1" customWidth="1"/>
    <col min="4102" max="4102" width="25.85546875" style="1" customWidth="1"/>
    <col min="4103" max="4352" width="9.140625" style="1"/>
    <col min="4353" max="4353" width="6.5703125" style="1" customWidth="1"/>
    <col min="4354" max="4354" width="31" style="1" customWidth="1"/>
    <col min="4355" max="4355" width="12.28515625" style="1" customWidth="1"/>
    <col min="4356" max="4356" width="27.7109375" style="1" customWidth="1"/>
    <col min="4357" max="4357" width="27.5703125" style="1" customWidth="1"/>
    <col min="4358" max="4358" width="25.85546875" style="1" customWidth="1"/>
    <col min="4359" max="4608" width="9.140625" style="1"/>
    <col min="4609" max="4609" width="6.5703125" style="1" customWidth="1"/>
    <col min="4610" max="4610" width="31" style="1" customWidth="1"/>
    <col min="4611" max="4611" width="12.28515625" style="1" customWidth="1"/>
    <col min="4612" max="4612" width="27.7109375" style="1" customWidth="1"/>
    <col min="4613" max="4613" width="27.5703125" style="1" customWidth="1"/>
    <col min="4614" max="4614" width="25.85546875" style="1" customWidth="1"/>
    <col min="4615" max="4864" width="9.140625" style="1"/>
    <col min="4865" max="4865" width="6.5703125" style="1" customWidth="1"/>
    <col min="4866" max="4866" width="31" style="1" customWidth="1"/>
    <col min="4867" max="4867" width="12.28515625" style="1" customWidth="1"/>
    <col min="4868" max="4868" width="27.7109375" style="1" customWidth="1"/>
    <col min="4869" max="4869" width="27.5703125" style="1" customWidth="1"/>
    <col min="4870" max="4870" width="25.85546875" style="1" customWidth="1"/>
    <col min="4871" max="5120" width="9.140625" style="1"/>
    <col min="5121" max="5121" width="6.5703125" style="1" customWidth="1"/>
    <col min="5122" max="5122" width="31" style="1" customWidth="1"/>
    <col min="5123" max="5123" width="12.28515625" style="1" customWidth="1"/>
    <col min="5124" max="5124" width="27.7109375" style="1" customWidth="1"/>
    <col min="5125" max="5125" width="27.5703125" style="1" customWidth="1"/>
    <col min="5126" max="5126" width="25.85546875" style="1" customWidth="1"/>
    <col min="5127" max="5376" width="9.140625" style="1"/>
    <col min="5377" max="5377" width="6.5703125" style="1" customWidth="1"/>
    <col min="5378" max="5378" width="31" style="1" customWidth="1"/>
    <col min="5379" max="5379" width="12.28515625" style="1" customWidth="1"/>
    <col min="5380" max="5380" width="27.7109375" style="1" customWidth="1"/>
    <col min="5381" max="5381" width="27.5703125" style="1" customWidth="1"/>
    <col min="5382" max="5382" width="25.85546875" style="1" customWidth="1"/>
    <col min="5383" max="5632" width="9.140625" style="1"/>
    <col min="5633" max="5633" width="6.5703125" style="1" customWidth="1"/>
    <col min="5634" max="5634" width="31" style="1" customWidth="1"/>
    <col min="5635" max="5635" width="12.28515625" style="1" customWidth="1"/>
    <col min="5636" max="5636" width="27.7109375" style="1" customWidth="1"/>
    <col min="5637" max="5637" width="27.5703125" style="1" customWidth="1"/>
    <col min="5638" max="5638" width="25.85546875" style="1" customWidth="1"/>
    <col min="5639" max="5888" width="9.140625" style="1"/>
    <col min="5889" max="5889" width="6.5703125" style="1" customWidth="1"/>
    <col min="5890" max="5890" width="31" style="1" customWidth="1"/>
    <col min="5891" max="5891" width="12.28515625" style="1" customWidth="1"/>
    <col min="5892" max="5892" width="27.7109375" style="1" customWidth="1"/>
    <col min="5893" max="5893" width="27.5703125" style="1" customWidth="1"/>
    <col min="5894" max="5894" width="25.85546875" style="1" customWidth="1"/>
    <col min="5895" max="6144" width="9.140625" style="1"/>
    <col min="6145" max="6145" width="6.5703125" style="1" customWidth="1"/>
    <col min="6146" max="6146" width="31" style="1" customWidth="1"/>
    <col min="6147" max="6147" width="12.28515625" style="1" customWidth="1"/>
    <col min="6148" max="6148" width="27.7109375" style="1" customWidth="1"/>
    <col min="6149" max="6149" width="27.5703125" style="1" customWidth="1"/>
    <col min="6150" max="6150" width="25.85546875" style="1" customWidth="1"/>
    <col min="6151" max="6400" width="9.140625" style="1"/>
    <col min="6401" max="6401" width="6.5703125" style="1" customWidth="1"/>
    <col min="6402" max="6402" width="31" style="1" customWidth="1"/>
    <col min="6403" max="6403" width="12.28515625" style="1" customWidth="1"/>
    <col min="6404" max="6404" width="27.7109375" style="1" customWidth="1"/>
    <col min="6405" max="6405" width="27.5703125" style="1" customWidth="1"/>
    <col min="6406" max="6406" width="25.85546875" style="1" customWidth="1"/>
    <col min="6407" max="6656" width="9.140625" style="1"/>
    <col min="6657" max="6657" width="6.5703125" style="1" customWidth="1"/>
    <col min="6658" max="6658" width="31" style="1" customWidth="1"/>
    <col min="6659" max="6659" width="12.28515625" style="1" customWidth="1"/>
    <col min="6660" max="6660" width="27.7109375" style="1" customWidth="1"/>
    <col min="6661" max="6661" width="27.5703125" style="1" customWidth="1"/>
    <col min="6662" max="6662" width="25.85546875" style="1" customWidth="1"/>
    <col min="6663" max="6912" width="9.140625" style="1"/>
    <col min="6913" max="6913" width="6.5703125" style="1" customWidth="1"/>
    <col min="6914" max="6914" width="31" style="1" customWidth="1"/>
    <col min="6915" max="6915" width="12.28515625" style="1" customWidth="1"/>
    <col min="6916" max="6916" width="27.7109375" style="1" customWidth="1"/>
    <col min="6917" max="6917" width="27.5703125" style="1" customWidth="1"/>
    <col min="6918" max="6918" width="25.85546875" style="1" customWidth="1"/>
    <col min="6919" max="7168" width="9.140625" style="1"/>
    <col min="7169" max="7169" width="6.5703125" style="1" customWidth="1"/>
    <col min="7170" max="7170" width="31" style="1" customWidth="1"/>
    <col min="7171" max="7171" width="12.28515625" style="1" customWidth="1"/>
    <col min="7172" max="7172" width="27.7109375" style="1" customWidth="1"/>
    <col min="7173" max="7173" width="27.5703125" style="1" customWidth="1"/>
    <col min="7174" max="7174" width="25.85546875" style="1" customWidth="1"/>
    <col min="7175" max="7424" width="9.140625" style="1"/>
    <col min="7425" max="7425" width="6.5703125" style="1" customWidth="1"/>
    <col min="7426" max="7426" width="31" style="1" customWidth="1"/>
    <col min="7427" max="7427" width="12.28515625" style="1" customWidth="1"/>
    <col min="7428" max="7428" width="27.7109375" style="1" customWidth="1"/>
    <col min="7429" max="7429" width="27.5703125" style="1" customWidth="1"/>
    <col min="7430" max="7430" width="25.85546875" style="1" customWidth="1"/>
    <col min="7431" max="7680" width="9.140625" style="1"/>
    <col min="7681" max="7681" width="6.5703125" style="1" customWidth="1"/>
    <col min="7682" max="7682" width="31" style="1" customWidth="1"/>
    <col min="7683" max="7683" width="12.28515625" style="1" customWidth="1"/>
    <col min="7684" max="7684" width="27.7109375" style="1" customWidth="1"/>
    <col min="7685" max="7685" width="27.5703125" style="1" customWidth="1"/>
    <col min="7686" max="7686" width="25.85546875" style="1" customWidth="1"/>
    <col min="7687" max="7936" width="9.140625" style="1"/>
    <col min="7937" max="7937" width="6.5703125" style="1" customWidth="1"/>
    <col min="7938" max="7938" width="31" style="1" customWidth="1"/>
    <col min="7939" max="7939" width="12.28515625" style="1" customWidth="1"/>
    <col min="7940" max="7940" width="27.7109375" style="1" customWidth="1"/>
    <col min="7941" max="7941" width="27.5703125" style="1" customWidth="1"/>
    <col min="7942" max="7942" width="25.85546875" style="1" customWidth="1"/>
    <col min="7943" max="8192" width="9.140625" style="1"/>
    <col min="8193" max="8193" width="6.5703125" style="1" customWidth="1"/>
    <col min="8194" max="8194" width="31" style="1" customWidth="1"/>
    <col min="8195" max="8195" width="12.28515625" style="1" customWidth="1"/>
    <col min="8196" max="8196" width="27.7109375" style="1" customWidth="1"/>
    <col min="8197" max="8197" width="27.5703125" style="1" customWidth="1"/>
    <col min="8198" max="8198" width="25.85546875" style="1" customWidth="1"/>
    <col min="8199" max="8448" width="9.140625" style="1"/>
    <col min="8449" max="8449" width="6.5703125" style="1" customWidth="1"/>
    <col min="8450" max="8450" width="31" style="1" customWidth="1"/>
    <col min="8451" max="8451" width="12.28515625" style="1" customWidth="1"/>
    <col min="8452" max="8452" width="27.7109375" style="1" customWidth="1"/>
    <col min="8453" max="8453" width="27.5703125" style="1" customWidth="1"/>
    <col min="8454" max="8454" width="25.85546875" style="1" customWidth="1"/>
    <col min="8455" max="8704" width="9.140625" style="1"/>
    <col min="8705" max="8705" width="6.5703125" style="1" customWidth="1"/>
    <col min="8706" max="8706" width="31" style="1" customWidth="1"/>
    <col min="8707" max="8707" width="12.28515625" style="1" customWidth="1"/>
    <col min="8708" max="8708" width="27.7109375" style="1" customWidth="1"/>
    <col min="8709" max="8709" width="27.5703125" style="1" customWidth="1"/>
    <col min="8710" max="8710" width="25.85546875" style="1" customWidth="1"/>
    <col min="8711" max="8960" width="9.140625" style="1"/>
    <col min="8961" max="8961" width="6.5703125" style="1" customWidth="1"/>
    <col min="8962" max="8962" width="31" style="1" customWidth="1"/>
    <col min="8963" max="8963" width="12.28515625" style="1" customWidth="1"/>
    <col min="8964" max="8964" width="27.7109375" style="1" customWidth="1"/>
    <col min="8965" max="8965" width="27.5703125" style="1" customWidth="1"/>
    <col min="8966" max="8966" width="25.85546875" style="1" customWidth="1"/>
    <col min="8967" max="9216" width="9.140625" style="1"/>
    <col min="9217" max="9217" width="6.5703125" style="1" customWidth="1"/>
    <col min="9218" max="9218" width="31" style="1" customWidth="1"/>
    <col min="9219" max="9219" width="12.28515625" style="1" customWidth="1"/>
    <col min="9220" max="9220" width="27.7109375" style="1" customWidth="1"/>
    <col min="9221" max="9221" width="27.5703125" style="1" customWidth="1"/>
    <col min="9222" max="9222" width="25.85546875" style="1" customWidth="1"/>
    <col min="9223" max="9472" width="9.140625" style="1"/>
    <col min="9473" max="9473" width="6.5703125" style="1" customWidth="1"/>
    <col min="9474" max="9474" width="31" style="1" customWidth="1"/>
    <col min="9475" max="9475" width="12.28515625" style="1" customWidth="1"/>
    <col min="9476" max="9476" width="27.7109375" style="1" customWidth="1"/>
    <col min="9477" max="9477" width="27.5703125" style="1" customWidth="1"/>
    <col min="9478" max="9478" width="25.85546875" style="1" customWidth="1"/>
    <col min="9479" max="9728" width="9.140625" style="1"/>
    <col min="9729" max="9729" width="6.5703125" style="1" customWidth="1"/>
    <col min="9730" max="9730" width="31" style="1" customWidth="1"/>
    <col min="9731" max="9731" width="12.28515625" style="1" customWidth="1"/>
    <col min="9732" max="9732" width="27.7109375" style="1" customWidth="1"/>
    <col min="9733" max="9733" width="27.5703125" style="1" customWidth="1"/>
    <col min="9734" max="9734" width="25.85546875" style="1" customWidth="1"/>
    <col min="9735" max="9984" width="9.140625" style="1"/>
    <col min="9985" max="9985" width="6.5703125" style="1" customWidth="1"/>
    <col min="9986" max="9986" width="31" style="1" customWidth="1"/>
    <col min="9987" max="9987" width="12.28515625" style="1" customWidth="1"/>
    <col min="9988" max="9988" width="27.7109375" style="1" customWidth="1"/>
    <col min="9989" max="9989" width="27.5703125" style="1" customWidth="1"/>
    <col min="9990" max="9990" width="25.85546875" style="1" customWidth="1"/>
    <col min="9991" max="10240" width="9.140625" style="1"/>
    <col min="10241" max="10241" width="6.5703125" style="1" customWidth="1"/>
    <col min="10242" max="10242" width="31" style="1" customWidth="1"/>
    <col min="10243" max="10243" width="12.28515625" style="1" customWidth="1"/>
    <col min="10244" max="10244" width="27.7109375" style="1" customWidth="1"/>
    <col min="10245" max="10245" width="27.5703125" style="1" customWidth="1"/>
    <col min="10246" max="10246" width="25.85546875" style="1" customWidth="1"/>
    <col min="10247" max="10496" width="9.140625" style="1"/>
    <col min="10497" max="10497" width="6.5703125" style="1" customWidth="1"/>
    <col min="10498" max="10498" width="31" style="1" customWidth="1"/>
    <col min="10499" max="10499" width="12.28515625" style="1" customWidth="1"/>
    <col min="10500" max="10500" width="27.7109375" style="1" customWidth="1"/>
    <col min="10501" max="10501" width="27.5703125" style="1" customWidth="1"/>
    <col min="10502" max="10502" width="25.85546875" style="1" customWidth="1"/>
    <col min="10503" max="10752" width="9.140625" style="1"/>
    <col min="10753" max="10753" width="6.5703125" style="1" customWidth="1"/>
    <col min="10754" max="10754" width="31" style="1" customWidth="1"/>
    <col min="10755" max="10755" width="12.28515625" style="1" customWidth="1"/>
    <col min="10756" max="10756" width="27.7109375" style="1" customWidth="1"/>
    <col min="10757" max="10757" width="27.5703125" style="1" customWidth="1"/>
    <col min="10758" max="10758" width="25.85546875" style="1" customWidth="1"/>
    <col min="10759" max="11008" width="9.140625" style="1"/>
    <col min="11009" max="11009" width="6.5703125" style="1" customWidth="1"/>
    <col min="11010" max="11010" width="31" style="1" customWidth="1"/>
    <col min="11011" max="11011" width="12.28515625" style="1" customWidth="1"/>
    <col min="11012" max="11012" width="27.7109375" style="1" customWidth="1"/>
    <col min="11013" max="11013" width="27.5703125" style="1" customWidth="1"/>
    <col min="11014" max="11014" width="25.85546875" style="1" customWidth="1"/>
    <col min="11015" max="11264" width="9.140625" style="1"/>
    <col min="11265" max="11265" width="6.5703125" style="1" customWidth="1"/>
    <col min="11266" max="11266" width="31" style="1" customWidth="1"/>
    <col min="11267" max="11267" width="12.28515625" style="1" customWidth="1"/>
    <col min="11268" max="11268" width="27.7109375" style="1" customWidth="1"/>
    <col min="11269" max="11269" width="27.5703125" style="1" customWidth="1"/>
    <col min="11270" max="11270" width="25.85546875" style="1" customWidth="1"/>
    <col min="11271" max="11520" width="9.140625" style="1"/>
    <col min="11521" max="11521" width="6.5703125" style="1" customWidth="1"/>
    <col min="11522" max="11522" width="31" style="1" customWidth="1"/>
    <col min="11523" max="11523" width="12.28515625" style="1" customWidth="1"/>
    <col min="11524" max="11524" width="27.7109375" style="1" customWidth="1"/>
    <col min="11525" max="11525" width="27.5703125" style="1" customWidth="1"/>
    <col min="11526" max="11526" width="25.85546875" style="1" customWidth="1"/>
    <col min="11527" max="11776" width="9.140625" style="1"/>
    <col min="11777" max="11777" width="6.5703125" style="1" customWidth="1"/>
    <col min="11778" max="11778" width="31" style="1" customWidth="1"/>
    <col min="11779" max="11779" width="12.28515625" style="1" customWidth="1"/>
    <col min="11780" max="11780" width="27.7109375" style="1" customWidth="1"/>
    <col min="11781" max="11781" width="27.5703125" style="1" customWidth="1"/>
    <col min="11782" max="11782" width="25.85546875" style="1" customWidth="1"/>
    <col min="11783" max="12032" width="9.140625" style="1"/>
    <col min="12033" max="12033" width="6.5703125" style="1" customWidth="1"/>
    <col min="12034" max="12034" width="31" style="1" customWidth="1"/>
    <col min="12035" max="12035" width="12.28515625" style="1" customWidth="1"/>
    <col min="12036" max="12036" width="27.7109375" style="1" customWidth="1"/>
    <col min="12037" max="12037" width="27.5703125" style="1" customWidth="1"/>
    <col min="12038" max="12038" width="25.85546875" style="1" customWidth="1"/>
    <col min="12039" max="12288" width="9.140625" style="1"/>
    <col min="12289" max="12289" width="6.5703125" style="1" customWidth="1"/>
    <col min="12290" max="12290" width="31" style="1" customWidth="1"/>
    <col min="12291" max="12291" width="12.28515625" style="1" customWidth="1"/>
    <col min="12292" max="12292" width="27.7109375" style="1" customWidth="1"/>
    <col min="12293" max="12293" width="27.5703125" style="1" customWidth="1"/>
    <col min="12294" max="12294" width="25.85546875" style="1" customWidth="1"/>
    <col min="12295" max="12544" width="9.140625" style="1"/>
    <col min="12545" max="12545" width="6.5703125" style="1" customWidth="1"/>
    <col min="12546" max="12546" width="31" style="1" customWidth="1"/>
    <col min="12547" max="12547" width="12.28515625" style="1" customWidth="1"/>
    <col min="12548" max="12548" width="27.7109375" style="1" customWidth="1"/>
    <col min="12549" max="12549" width="27.5703125" style="1" customWidth="1"/>
    <col min="12550" max="12550" width="25.85546875" style="1" customWidth="1"/>
    <col min="12551" max="12800" width="9.140625" style="1"/>
    <col min="12801" max="12801" width="6.5703125" style="1" customWidth="1"/>
    <col min="12802" max="12802" width="31" style="1" customWidth="1"/>
    <col min="12803" max="12803" width="12.28515625" style="1" customWidth="1"/>
    <col min="12804" max="12804" width="27.7109375" style="1" customWidth="1"/>
    <col min="12805" max="12805" width="27.5703125" style="1" customWidth="1"/>
    <col min="12806" max="12806" width="25.85546875" style="1" customWidth="1"/>
    <col min="12807" max="13056" width="9.140625" style="1"/>
    <col min="13057" max="13057" width="6.5703125" style="1" customWidth="1"/>
    <col min="13058" max="13058" width="31" style="1" customWidth="1"/>
    <col min="13059" max="13059" width="12.28515625" style="1" customWidth="1"/>
    <col min="13060" max="13060" width="27.7109375" style="1" customWidth="1"/>
    <col min="13061" max="13061" width="27.5703125" style="1" customWidth="1"/>
    <col min="13062" max="13062" width="25.85546875" style="1" customWidth="1"/>
    <col min="13063" max="13312" width="9.140625" style="1"/>
    <col min="13313" max="13313" width="6.5703125" style="1" customWidth="1"/>
    <col min="13314" max="13314" width="31" style="1" customWidth="1"/>
    <col min="13315" max="13315" width="12.28515625" style="1" customWidth="1"/>
    <col min="13316" max="13316" width="27.7109375" style="1" customWidth="1"/>
    <col min="13317" max="13317" width="27.5703125" style="1" customWidth="1"/>
    <col min="13318" max="13318" width="25.85546875" style="1" customWidth="1"/>
    <col min="13319" max="13568" width="9.140625" style="1"/>
    <col min="13569" max="13569" width="6.5703125" style="1" customWidth="1"/>
    <col min="13570" max="13570" width="31" style="1" customWidth="1"/>
    <col min="13571" max="13571" width="12.28515625" style="1" customWidth="1"/>
    <col min="13572" max="13572" width="27.7109375" style="1" customWidth="1"/>
    <col min="13573" max="13573" width="27.5703125" style="1" customWidth="1"/>
    <col min="13574" max="13574" width="25.85546875" style="1" customWidth="1"/>
    <col min="13575" max="13824" width="9.140625" style="1"/>
    <col min="13825" max="13825" width="6.5703125" style="1" customWidth="1"/>
    <col min="13826" max="13826" width="31" style="1" customWidth="1"/>
    <col min="13827" max="13827" width="12.28515625" style="1" customWidth="1"/>
    <col min="13828" max="13828" width="27.7109375" style="1" customWidth="1"/>
    <col min="13829" max="13829" width="27.5703125" style="1" customWidth="1"/>
    <col min="13830" max="13830" width="25.85546875" style="1" customWidth="1"/>
    <col min="13831" max="14080" width="9.140625" style="1"/>
    <col min="14081" max="14081" width="6.5703125" style="1" customWidth="1"/>
    <col min="14082" max="14082" width="31" style="1" customWidth="1"/>
    <col min="14083" max="14083" width="12.28515625" style="1" customWidth="1"/>
    <col min="14084" max="14084" width="27.7109375" style="1" customWidth="1"/>
    <col min="14085" max="14085" width="27.5703125" style="1" customWidth="1"/>
    <col min="14086" max="14086" width="25.85546875" style="1" customWidth="1"/>
    <col min="14087" max="14336" width="9.140625" style="1"/>
    <col min="14337" max="14337" width="6.5703125" style="1" customWidth="1"/>
    <col min="14338" max="14338" width="31" style="1" customWidth="1"/>
    <col min="14339" max="14339" width="12.28515625" style="1" customWidth="1"/>
    <col min="14340" max="14340" width="27.7109375" style="1" customWidth="1"/>
    <col min="14341" max="14341" width="27.5703125" style="1" customWidth="1"/>
    <col min="14342" max="14342" width="25.85546875" style="1" customWidth="1"/>
    <col min="14343" max="14592" width="9.140625" style="1"/>
    <col min="14593" max="14593" width="6.5703125" style="1" customWidth="1"/>
    <col min="14594" max="14594" width="31" style="1" customWidth="1"/>
    <col min="14595" max="14595" width="12.28515625" style="1" customWidth="1"/>
    <col min="14596" max="14596" width="27.7109375" style="1" customWidth="1"/>
    <col min="14597" max="14597" width="27.5703125" style="1" customWidth="1"/>
    <col min="14598" max="14598" width="25.85546875" style="1" customWidth="1"/>
    <col min="14599" max="14848" width="9.140625" style="1"/>
    <col min="14849" max="14849" width="6.5703125" style="1" customWidth="1"/>
    <col min="14850" max="14850" width="31" style="1" customWidth="1"/>
    <col min="14851" max="14851" width="12.28515625" style="1" customWidth="1"/>
    <col min="14852" max="14852" width="27.7109375" style="1" customWidth="1"/>
    <col min="14853" max="14853" width="27.5703125" style="1" customWidth="1"/>
    <col min="14854" max="14854" width="25.85546875" style="1" customWidth="1"/>
    <col min="14855" max="15104" width="9.140625" style="1"/>
    <col min="15105" max="15105" width="6.5703125" style="1" customWidth="1"/>
    <col min="15106" max="15106" width="31" style="1" customWidth="1"/>
    <col min="15107" max="15107" width="12.28515625" style="1" customWidth="1"/>
    <col min="15108" max="15108" width="27.7109375" style="1" customWidth="1"/>
    <col min="15109" max="15109" width="27.5703125" style="1" customWidth="1"/>
    <col min="15110" max="15110" width="25.85546875" style="1" customWidth="1"/>
    <col min="15111" max="15360" width="9.140625" style="1"/>
    <col min="15361" max="15361" width="6.5703125" style="1" customWidth="1"/>
    <col min="15362" max="15362" width="31" style="1" customWidth="1"/>
    <col min="15363" max="15363" width="12.28515625" style="1" customWidth="1"/>
    <col min="15364" max="15364" width="27.7109375" style="1" customWidth="1"/>
    <col min="15365" max="15365" width="27.5703125" style="1" customWidth="1"/>
    <col min="15366" max="15366" width="25.85546875" style="1" customWidth="1"/>
    <col min="15367" max="15616" width="9.140625" style="1"/>
    <col min="15617" max="15617" width="6.5703125" style="1" customWidth="1"/>
    <col min="15618" max="15618" width="31" style="1" customWidth="1"/>
    <col min="15619" max="15619" width="12.28515625" style="1" customWidth="1"/>
    <col min="15620" max="15620" width="27.7109375" style="1" customWidth="1"/>
    <col min="15621" max="15621" width="27.5703125" style="1" customWidth="1"/>
    <col min="15622" max="15622" width="25.85546875" style="1" customWidth="1"/>
    <col min="15623" max="15872" width="9.140625" style="1"/>
    <col min="15873" max="15873" width="6.5703125" style="1" customWidth="1"/>
    <col min="15874" max="15874" width="31" style="1" customWidth="1"/>
    <col min="15875" max="15875" width="12.28515625" style="1" customWidth="1"/>
    <col min="15876" max="15876" width="27.7109375" style="1" customWidth="1"/>
    <col min="15877" max="15877" width="27.5703125" style="1" customWidth="1"/>
    <col min="15878" max="15878" width="25.85546875" style="1" customWidth="1"/>
    <col min="15879" max="16128" width="9.140625" style="1"/>
    <col min="16129" max="16129" width="6.5703125" style="1" customWidth="1"/>
    <col min="16130" max="16130" width="31" style="1" customWidth="1"/>
    <col min="16131" max="16131" width="12.28515625" style="1" customWidth="1"/>
    <col min="16132" max="16132" width="27.7109375" style="1" customWidth="1"/>
    <col min="16133" max="16133" width="27.5703125" style="1" customWidth="1"/>
    <col min="16134" max="16134" width="25.85546875" style="1" customWidth="1"/>
    <col min="16135" max="16384" width="9.140625" style="1"/>
  </cols>
  <sheetData>
    <row r="1" spans="1:6" ht="54" customHeight="1">
      <c r="F1" s="2" t="s">
        <v>0</v>
      </c>
    </row>
    <row r="4" spans="1:6" ht="31.5" customHeight="1">
      <c r="A4" s="47" t="s">
        <v>1</v>
      </c>
      <c r="B4" s="48"/>
      <c r="C4" s="48"/>
      <c r="D4" s="48"/>
      <c r="E4" s="48"/>
      <c r="F4" s="48"/>
    </row>
    <row r="7" spans="1:6" s="4" customFormat="1" ht="66">
      <c r="A7" s="3" t="s">
        <v>2</v>
      </c>
      <c r="B7" s="3" t="s">
        <v>3</v>
      </c>
      <c r="C7" s="3" t="s">
        <v>4</v>
      </c>
      <c r="D7" s="3" t="s">
        <v>5</v>
      </c>
      <c r="E7" s="3" t="s">
        <v>6</v>
      </c>
      <c r="F7" s="3" t="s">
        <v>7</v>
      </c>
    </row>
    <row r="8" spans="1:6" s="8" customFormat="1" ht="42" customHeight="1">
      <c r="A8" s="5" t="s">
        <v>8</v>
      </c>
      <c r="B8" s="6" t="s">
        <v>9</v>
      </c>
      <c r="C8" s="5"/>
      <c r="D8" s="7"/>
      <c r="E8" s="7"/>
      <c r="F8" s="7"/>
    </row>
    <row r="9" spans="1:6" s="8" customFormat="1" ht="28.7" customHeight="1">
      <c r="A9" s="5" t="s">
        <v>10</v>
      </c>
      <c r="B9" s="6" t="s">
        <v>11</v>
      </c>
      <c r="C9" s="5" t="s">
        <v>12</v>
      </c>
      <c r="D9" s="9">
        <v>39668.86</v>
      </c>
      <c r="E9" s="9">
        <v>72453.64</v>
      </c>
      <c r="F9" s="10">
        <f>F24</f>
        <v>296370.53345053684</v>
      </c>
    </row>
    <row r="10" spans="1:6" s="8" customFormat="1" ht="28.7" customHeight="1">
      <c r="A10" s="5" t="s">
        <v>13</v>
      </c>
      <c r="B10" s="6" t="s">
        <v>14</v>
      </c>
      <c r="C10" s="5" t="s">
        <v>12</v>
      </c>
      <c r="D10" s="7">
        <v>73.16</v>
      </c>
      <c r="E10" s="9">
        <v>1343.75</v>
      </c>
      <c r="F10" s="9">
        <f>[1]Смета!C37+[1]Смета!C26+[1]Смета!C35+[1]Смета!C33</f>
        <v>14889.531683621695</v>
      </c>
    </row>
    <row r="11" spans="1:6" s="8" customFormat="1" ht="59.25" customHeight="1">
      <c r="A11" s="5" t="s">
        <v>15</v>
      </c>
      <c r="B11" s="6" t="s">
        <v>16</v>
      </c>
      <c r="C11" s="5" t="s">
        <v>12</v>
      </c>
      <c r="D11" s="7"/>
      <c r="E11" s="7"/>
      <c r="F11" s="11"/>
    </row>
    <row r="12" spans="1:6" s="8" customFormat="1" ht="27.75" customHeight="1">
      <c r="A12" s="5" t="s">
        <v>17</v>
      </c>
      <c r="B12" s="6" t="s">
        <v>18</v>
      </c>
      <c r="C12" s="5" t="s">
        <v>12</v>
      </c>
      <c r="D12" s="12">
        <v>73.16</v>
      </c>
      <c r="E12" s="13">
        <v>1048.26</v>
      </c>
      <c r="F12" s="13">
        <f>[1]Смета!C37+[1]Смета!C26</f>
        <v>11621.2606932</v>
      </c>
    </row>
    <row r="13" spans="1:6" s="8" customFormat="1" ht="41.25" customHeight="1">
      <c r="A13" s="5" t="s">
        <v>19</v>
      </c>
      <c r="B13" s="6" t="s">
        <v>20</v>
      </c>
      <c r="C13" s="5"/>
      <c r="D13" s="7"/>
      <c r="E13" s="7"/>
      <c r="F13" s="7"/>
    </row>
    <row r="14" spans="1:6" s="8" customFormat="1" ht="110.25">
      <c r="A14" s="5" t="s">
        <v>21</v>
      </c>
      <c r="B14" s="6" t="s">
        <v>22</v>
      </c>
      <c r="C14" s="14" t="s">
        <v>23</v>
      </c>
      <c r="D14" s="13">
        <f>D10/D9*100</f>
        <v>0.18442677707400715</v>
      </c>
      <c r="E14" s="13">
        <f>E10/E9*100</f>
        <v>1.8546342185154534</v>
      </c>
      <c r="F14" s="13">
        <f>F10/F9*100</f>
        <v>5.023958188510905</v>
      </c>
    </row>
    <row r="15" spans="1:6" s="8" customFormat="1" ht="58.5" customHeight="1">
      <c r="A15" s="5" t="s">
        <v>24</v>
      </c>
      <c r="B15" s="6" t="s">
        <v>25</v>
      </c>
      <c r="C15" s="5"/>
      <c r="D15" s="7"/>
      <c r="E15" s="7"/>
      <c r="F15" s="7"/>
    </row>
    <row r="16" spans="1:6" s="8" customFormat="1" ht="60.75" customHeight="1">
      <c r="A16" s="5" t="s">
        <v>26</v>
      </c>
      <c r="B16" s="6" t="s">
        <v>27</v>
      </c>
      <c r="C16" s="5" t="s">
        <v>28</v>
      </c>
      <c r="D16" s="7"/>
      <c r="E16" s="7"/>
      <c r="F16" s="7"/>
    </row>
    <row r="17" spans="1:6" s="8" customFormat="1" ht="39.75" customHeight="1">
      <c r="A17" s="5" t="s">
        <v>29</v>
      </c>
      <c r="B17" s="6" t="s">
        <v>30</v>
      </c>
      <c r="C17" s="5" t="s">
        <v>31</v>
      </c>
      <c r="D17" s="7"/>
      <c r="E17" s="7"/>
      <c r="F17" s="7"/>
    </row>
    <row r="18" spans="1:6" s="19" customFormat="1" ht="24.75" customHeight="1">
      <c r="A18" s="15" t="s">
        <v>32</v>
      </c>
      <c r="B18" s="16" t="s">
        <v>33</v>
      </c>
      <c r="C18" s="17" t="s">
        <v>28</v>
      </c>
      <c r="D18" s="18">
        <v>54.294800000000002</v>
      </c>
      <c r="E18" s="18">
        <v>59.481200000000001</v>
      </c>
      <c r="F18" s="18">
        <v>64.786000000000001</v>
      </c>
    </row>
    <row r="19" spans="1:6" s="8" customFormat="1" ht="60" customHeight="1">
      <c r="A19" s="5" t="s">
        <v>34</v>
      </c>
      <c r="B19" s="20" t="s">
        <v>35</v>
      </c>
      <c r="C19" s="21" t="s">
        <v>36</v>
      </c>
      <c r="D19" s="22">
        <v>200813.45600000001</v>
      </c>
      <c r="E19" s="22">
        <v>348315.8</v>
      </c>
      <c r="F19" s="22">
        <f>'[1]расчет тарифа'!H22</f>
        <v>347268.16899999999</v>
      </c>
    </row>
    <row r="20" spans="1:6" s="8" customFormat="1" ht="76.5" customHeight="1">
      <c r="A20" s="5" t="s">
        <v>37</v>
      </c>
      <c r="B20" s="20" t="s">
        <v>38</v>
      </c>
      <c r="C20" s="21" t="s">
        <v>39</v>
      </c>
      <c r="D20" s="22">
        <f>D19</f>
        <v>200813.45600000001</v>
      </c>
      <c r="E20" s="22">
        <f>E19</f>
        <v>348315.8</v>
      </c>
      <c r="F20" s="22">
        <f>F19</f>
        <v>347268.16899999999</v>
      </c>
    </row>
    <row r="21" spans="1:6" s="8" customFormat="1" ht="93" customHeight="1">
      <c r="A21" s="5" t="s">
        <v>40</v>
      </c>
      <c r="B21" s="20" t="s">
        <v>41</v>
      </c>
      <c r="C21" s="21" t="s">
        <v>23</v>
      </c>
      <c r="D21" s="22">
        <v>15.62</v>
      </c>
      <c r="E21" s="18">
        <v>15.92</v>
      </c>
      <c r="F21" s="22">
        <f>'[1]расчет тарифа'!F22</f>
        <v>17.280000532810408</v>
      </c>
    </row>
    <row r="22" spans="1:6" s="8" customFormat="1" ht="73.5" customHeight="1">
      <c r="A22" s="5" t="s">
        <v>42</v>
      </c>
      <c r="B22" s="20" t="s">
        <v>43</v>
      </c>
      <c r="C22" s="21"/>
      <c r="D22" s="23"/>
      <c r="E22" s="24"/>
      <c r="F22" s="25"/>
    </row>
    <row r="23" spans="1:6" s="8" customFormat="1" ht="87.75" customHeight="1">
      <c r="A23" s="5" t="s">
        <v>44</v>
      </c>
      <c r="B23" s="6" t="s">
        <v>45</v>
      </c>
      <c r="C23" s="5" t="s">
        <v>31</v>
      </c>
      <c r="D23" s="7"/>
      <c r="E23" s="7"/>
      <c r="F23" s="7"/>
    </row>
    <row r="24" spans="1:6" s="8" customFormat="1" ht="72" customHeight="1">
      <c r="A24" s="5" t="s">
        <v>46</v>
      </c>
      <c r="B24" s="6" t="s">
        <v>47</v>
      </c>
      <c r="C24" s="5"/>
      <c r="D24" s="13">
        <v>39668.86</v>
      </c>
      <c r="E24" s="13">
        <v>72453.64</v>
      </c>
      <c r="F24" s="13">
        <f>[1]Смета!C42</f>
        <v>296370.53345053684</v>
      </c>
    </row>
    <row r="25" spans="1:6" s="8" customFormat="1" ht="90" customHeight="1">
      <c r="A25" s="5" t="s">
        <v>48</v>
      </c>
      <c r="B25" s="20" t="s">
        <v>49</v>
      </c>
      <c r="C25" s="21" t="s">
        <v>12</v>
      </c>
      <c r="D25" s="26">
        <v>53929.78</v>
      </c>
      <c r="E25" s="26">
        <v>57856.73</v>
      </c>
      <c r="F25" s="26">
        <f>[1]Смета!C27</f>
        <v>174551.40606094102</v>
      </c>
    </row>
    <row r="26" spans="1:6" s="8" customFormat="1" ht="27.6" customHeight="1">
      <c r="A26" s="5"/>
      <c r="B26" s="6" t="s">
        <v>50</v>
      </c>
      <c r="C26" s="5"/>
      <c r="D26" s="7"/>
      <c r="E26" s="9"/>
      <c r="F26" s="9"/>
    </row>
    <row r="27" spans="1:6" s="8" customFormat="1" ht="27.6" customHeight="1">
      <c r="A27" s="5"/>
      <c r="B27" s="6" t="s">
        <v>51</v>
      </c>
      <c r="C27" s="5"/>
      <c r="D27" s="13">
        <v>27925.1</v>
      </c>
      <c r="E27" s="9">
        <v>38950.33</v>
      </c>
      <c r="F27" s="9">
        <f>[1]Смета!C13</f>
        <v>128619.40175231622</v>
      </c>
    </row>
    <row r="28" spans="1:6" s="8" customFormat="1" ht="27.6" customHeight="1">
      <c r="A28" s="5"/>
      <c r="B28" s="6" t="s">
        <v>52</v>
      </c>
      <c r="C28" s="5"/>
      <c r="D28" s="7"/>
      <c r="E28" s="9"/>
      <c r="F28" s="9"/>
    </row>
    <row r="29" spans="1:6" s="8" customFormat="1" ht="27.6" customHeight="1">
      <c r="A29" s="5"/>
      <c r="B29" s="6" t="s">
        <v>53</v>
      </c>
      <c r="C29" s="5"/>
      <c r="D29" s="9">
        <v>7604.15</v>
      </c>
      <c r="E29" s="9">
        <v>11782.4</v>
      </c>
      <c r="F29" s="9">
        <f>[1]Смета!C9</f>
        <v>21097.857517419918</v>
      </c>
    </row>
    <row r="30" spans="1:6" s="8" customFormat="1" ht="85.5" customHeight="1">
      <c r="A30" s="5" t="s">
        <v>54</v>
      </c>
      <c r="B30" s="20" t="s">
        <v>55</v>
      </c>
      <c r="C30" s="21" t="s">
        <v>12</v>
      </c>
      <c r="D30" s="22">
        <v>19074.439999999999</v>
      </c>
      <c r="E30" s="22">
        <v>15907.25</v>
      </c>
      <c r="F30" s="22">
        <f>[1]Смета!C40</f>
        <v>81158.88138959583</v>
      </c>
    </row>
    <row r="31" spans="1:6" s="8" customFormat="1" ht="60.75" customHeight="1">
      <c r="A31" s="5" t="s">
        <v>56</v>
      </c>
      <c r="B31" s="6" t="s">
        <v>57</v>
      </c>
      <c r="C31" s="5" t="s">
        <v>12</v>
      </c>
      <c r="D31" s="12">
        <v>0</v>
      </c>
      <c r="E31" s="13">
        <v>0</v>
      </c>
      <c r="F31" s="13">
        <f>[1]Смета!C38+[1]Смета!C41</f>
        <v>54560.622910000006</v>
      </c>
    </row>
    <row r="32" spans="1:6" s="8" customFormat="1" ht="43.5" customHeight="1">
      <c r="A32" s="5" t="s">
        <v>58</v>
      </c>
      <c r="B32" s="6" t="s">
        <v>59</v>
      </c>
      <c r="C32" s="5" t="s">
        <v>12</v>
      </c>
      <c r="D32" s="12">
        <v>0</v>
      </c>
      <c r="E32" s="13">
        <v>1048.26</v>
      </c>
      <c r="F32" s="13">
        <f>9760</f>
        <v>9760</v>
      </c>
    </row>
    <row r="33" spans="1:6" s="8" customFormat="1" ht="70.5" customHeight="1">
      <c r="A33" s="5" t="s">
        <v>60</v>
      </c>
      <c r="B33" s="6" t="s">
        <v>61</v>
      </c>
      <c r="C33" s="5"/>
      <c r="D33" s="12" t="s">
        <v>62</v>
      </c>
      <c r="E33" s="14" t="s">
        <v>63</v>
      </c>
      <c r="F33" s="14" t="s">
        <v>63</v>
      </c>
    </row>
    <row r="34" spans="1:6" s="8" customFormat="1" ht="27" customHeight="1">
      <c r="A34" s="5"/>
      <c r="B34" s="27" t="s">
        <v>64</v>
      </c>
      <c r="C34" s="5"/>
      <c r="D34" s="7"/>
      <c r="E34" s="7"/>
      <c r="F34" s="7"/>
    </row>
    <row r="35" spans="1:6" s="8" customFormat="1" ht="30.75" customHeight="1">
      <c r="A35" s="5"/>
      <c r="B35" s="6" t="s">
        <v>65</v>
      </c>
      <c r="C35" s="5" t="s">
        <v>66</v>
      </c>
      <c r="D35" s="28">
        <v>6015</v>
      </c>
      <c r="E35" s="28">
        <v>6033</v>
      </c>
      <c r="F35" s="28">
        <f>[1]НВВ!E8</f>
        <v>7153.6058000000003</v>
      </c>
    </row>
    <row r="36" spans="1:6" s="8" customFormat="1" ht="47.25">
      <c r="A36" s="5"/>
      <c r="B36" s="6" t="s">
        <v>67</v>
      </c>
      <c r="C36" s="5" t="s">
        <v>68</v>
      </c>
      <c r="D36" s="13">
        <f>D25/D35</f>
        <v>8.9658819617622605</v>
      </c>
      <c r="E36" s="13">
        <f>E25/E35</f>
        <v>9.5900430963036634</v>
      </c>
      <c r="F36" s="13">
        <f>F25/F35</f>
        <v>24.400478715355131</v>
      </c>
    </row>
    <row r="37" spans="1:6" s="8" customFormat="1" ht="72.75" customHeight="1">
      <c r="A37" s="5" t="s">
        <v>69</v>
      </c>
      <c r="B37" s="6" t="s">
        <v>70</v>
      </c>
      <c r="C37" s="5"/>
      <c r="D37" s="7"/>
      <c r="E37" s="7"/>
      <c r="F37" s="7"/>
    </row>
    <row r="38" spans="1:6" s="8" customFormat="1" ht="41.25" customHeight="1">
      <c r="A38" s="5" t="s">
        <v>71</v>
      </c>
      <c r="B38" s="6" t="s">
        <v>72</v>
      </c>
      <c r="C38" s="5" t="s">
        <v>73</v>
      </c>
      <c r="D38" s="7">
        <v>111</v>
      </c>
      <c r="E38" s="7">
        <v>132.6</v>
      </c>
      <c r="F38" s="7">
        <f>174+34</f>
        <v>208</v>
      </c>
    </row>
    <row r="39" spans="1:6" s="8" customFormat="1" ht="47.25">
      <c r="A39" s="5" t="s">
        <v>74</v>
      </c>
      <c r="B39" s="6" t="s">
        <v>75</v>
      </c>
      <c r="C39" s="5" t="s">
        <v>76</v>
      </c>
      <c r="D39" s="9">
        <f>D27/8/D38</f>
        <v>31.447184684684682</v>
      </c>
      <c r="E39" s="9">
        <f>E27/12/E38</f>
        <v>24.478588486676724</v>
      </c>
      <c r="F39" s="9">
        <f>F27/F38/12</f>
        <v>51.530209035383102</v>
      </c>
    </row>
    <row r="40" spans="1:6" s="8" customFormat="1" ht="59.25" customHeight="1">
      <c r="A40" s="5" t="s">
        <v>77</v>
      </c>
      <c r="B40" s="6" t="s">
        <v>78</v>
      </c>
      <c r="C40" s="5"/>
      <c r="D40" s="29" t="s">
        <v>62</v>
      </c>
      <c r="E40" s="12" t="s">
        <v>62</v>
      </c>
      <c r="F40" s="12" t="s">
        <v>62</v>
      </c>
    </row>
    <row r="41" spans="1:6" s="8" customFormat="1" ht="27" customHeight="1">
      <c r="A41" s="5"/>
      <c r="B41" s="27" t="s">
        <v>64</v>
      </c>
      <c r="C41" s="5"/>
      <c r="D41" s="7"/>
      <c r="E41" s="7"/>
      <c r="F41" s="7"/>
    </row>
    <row r="42" spans="1:6" s="8" customFormat="1" ht="63" customHeight="1">
      <c r="A42" s="5"/>
      <c r="B42" s="6" t="s">
        <v>79</v>
      </c>
      <c r="C42" s="5" t="s">
        <v>12</v>
      </c>
      <c r="D42" s="12">
        <v>600</v>
      </c>
      <c r="E42" s="12">
        <v>600</v>
      </c>
      <c r="F42" s="12">
        <v>600</v>
      </c>
    </row>
    <row r="43" spans="1:6" s="8" customFormat="1" ht="81" customHeight="1">
      <c r="A43" s="5"/>
      <c r="B43" s="6" t="s">
        <v>80</v>
      </c>
      <c r="C43" s="5" t="s">
        <v>12</v>
      </c>
      <c r="D43" s="14" t="s">
        <v>81</v>
      </c>
      <c r="E43" s="7"/>
      <c r="F43" s="7"/>
    </row>
    <row r="44" spans="1:6" s="31" customFormat="1" ht="19.5" customHeight="1">
      <c r="A44" s="30" t="s">
        <v>82</v>
      </c>
    </row>
    <row r="45" spans="1:6" s="31" customFormat="1">
      <c r="A45" s="30" t="s">
        <v>83</v>
      </c>
    </row>
    <row r="46" spans="1:6" s="31" customFormat="1">
      <c r="A46" s="30" t="s">
        <v>84</v>
      </c>
    </row>
    <row r="47" spans="1:6" s="31" customFormat="1">
      <c r="A47" s="30" t="s">
        <v>85</v>
      </c>
    </row>
  </sheetData>
  <mergeCells count="1">
    <mergeCell ref="A4:F4"/>
  </mergeCells>
  <pageMargins left="0.78740157480314965" right="0.70866141732283472" top="0.78740157480314965" bottom="0.39370078740157483" header="0.19685039370078741" footer="0.19685039370078741"/>
  <pageSetup paperSize="9" scale="65"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dimension ref="A1:I46"/>
  <sheetViews>
    <sheetView tabSelected="1" topLeftCell="A13" zoomScaleNormal="100" zoomScaleSheetLayoutView="100" workbookViewId="0">
      <selection activeCell="B52" sqref="B52"/>
    </sheetView>
  </sheetViews>
  <sheetFormatPr defaultRowHeight="15.75"/>
  <cols>
    <col min="1" max="1" width="7.7109375" style="1" customWidth="1"/>
    <col min="2" max="2" width="45" style="1" customWidth="1"/>
    <col min="3" max="3" width="17" style="1" customWidth="1"/>
    <col min="4" max="9" width="9.7109375" style="1" customWidth="1"/>
    <col min="10" max="256" width="9.140625" style="1"/>
    <col min="257" max="257" width="7.7109375" style="1" customWidth="1"/>
    <col min="258" max="258" width="45" style="1" customWidth="1"/>
    <col min="259" max="259" width="17" style="1" customWidth="1"/>
    <col min="260" max="265" width="9.7109375" style="1" customWidth="1"/>
    <col min="266" max="512" width="9.140625" style="1"/>
    <col min="513" max="513" width="7.7109375" style="1" customWidth="1"/>
    <col min="514" max="514" width="45" style="1" customWidth="1"/>
    <col min="515" max="515" width="17" style="1" customWidth="1"/>
    <col min="516" max="521" width="9.7109375" style="1" customWidth="1"/>
    <col min="522" max="768" width="9.140625" style="1"/>
    <col min="769" max="769" width="7.7109375" style="1" customWidth="1"/>
    <col min="770" max="770" width="45" style="1" customWidth="1"/>
    <col min="771" max="771" width="17" style="1" customWidth="1"/>
    <col min="772" max="777" width="9.7109375" style="1" customWidth="1"/>
    <col min="778" max="1024" width="9.140625" style="1"/>
    <col min="1025" max="1025" width="7.7109375" style="1" customWidth="1"/>
    <col min="1026" max="1026" width="45" style="1" customWidth="1"/>
    <col min="1027" max="1027" width="17" style="1" customWidth="1"/>
    <col min="1028" max="1033" width="9.7109375" style="1" customWidth="1"/>
    <col min="1034" max="1280" width="9.140625" style="1"/>
    <col min="1281" max="1281" width="7.7109375" style="1" customWidth="1"/>
    <col min="1282" max="1282" width="45" style="1" customWidth="1"/>
    <col min="1283" max="1283" width="17" style="1" customWidth="1"/>
    <col min="1284" max="1289" width="9.7109375" style="1" customWidth="1"/>
    <col min="1290" max="1536" width="9.140625" style="1"/>
    <col min="1537" max="1537" width="7.7109375" style="1" customWidth="1"/>
    <col min="1538" max="1538" width="45" style="1" customWidth="1"/>
    <col min="1539" max="1539" width="17" style="1" customWidth="1"/>
    <col min="1540" max="1545" width="9.7109375" style="1" customWidth="1"/>
    <col min="1546" max="1792" width="9.140625" style="1"/>
    <col min="1793" max="1793" width="7.7109375" style="1" customWidth="1"/>
    <col min="1794" max="1794" width="45" style="1" customWidth="1"/>
    <col min="1795" max="1795" width="17" style="1" customWidth="1"/>
    <col min="1796" max="1801" width="9.7109375" style="1" customWidth="1"/>
    <col min="1802" max="2048" width="9.140625" style="1"/>
    <col min="2049" max="2049" width="7.7109375" style="1" customWidth="1"/>
    <col min="2050" max="2050" width="45" style="1" customWidth="1"/>
    <col min="2051" max="2051" width="17" style="1" customWidth="1"/>
    <col min="2052" max="2057" width="9.7109375" style="1" customWidth="1"/>
    <col min="2058" max="2304" width="9.140625" style="1"/>
    <col min="2305" max="2305" width="7.7109375" style="1" customWidth="1"/>
    <col min="2306" max="2306" width="45" style="1" customWidth="1"/>
    <col min="2307" max="2307" width="17" style="1" customWidth="1"/>
    <col min="2308" max="2313" width="9.7109375" style="1" customWidth="1"/>
    <col min="2314" max="2560" width="9.140625" style="1"/>
    <col min="2561" max="2561" width="7.7109375" style="1" customWidth="1"/>
    <col min="2562" max="2562" width="45" style="1" customWidth="1"/>
    <col min="2563" max="2563" width="17" style="1" customWidth="1"/>
    <col min="2564" max="2569" width="9.7109375" style="1" customWidth="1"/>
    <col min="2570" max="2816" width="9.140625" style="1"/>
    <col min="2817" max="2817" width="7.7109375" style="1" customWidth="1"/>
    <col min="2818" max="2818" width="45" style="1" customWidth="1"/>
    <col min="2819" max="2819" width="17" style="1" customWidth="1"/>
    <col min="2820" max="2825" width="9.7109375" style="1" customWidth="1"/>
    <col min="2826" max="3072" width="9.140625" style="1"/>
    <col min="3073" max="3073" width="7.7109375" style="1" customWidth="1"/>
    <col min="3074" max="3074" width="45" style="1" customWidth="1"/>
    <col min="3075" max="3075" width="17" style="1" customWidth="1"/>
    <col min="3076" max="3081" width="9.7109375" style="1" customWidth="1"/>
    <col min="3082" max="3328" width="9.140625" style="1"/>
    <col min="3329" max="3329" width="7.7109375" style="1" customWidth="1"/>
    <col min="3330" max="3330" width="45" style="1" customWidth="1"/>
    <col min="3331" max="3331" width="17" style="1" customWidth="1"/>
    <col min="3332" max="3337" width="9.7109375" style="1" customWidth="1"/>
    <col min="3338" max="3584" width="9.140625" style="1"/>
    <col min="3585" max="3585" width="7.7109375" style="1" customWidth="1"/>
    <col min="3586" max="3586" width="45" style="1" customWidth="1"/>
    <col min="3587" max="3587" width="17" style="1" customWidth="1"/>
    <col min="3588" max="3593" width="9.7109375" style="1" customWidth="1"/>
    <col min="3594" max="3840" width="9.140625" style="1"/>
    <col min="3841" max="3841" width="7.7109375" style="1" customWidth="1"/>
    <col min="3842" max="3842" width="45" style="1" customWidth="1"/>
    <col min="3843" max="3843" width="17" style="1" customWidth="1"/>
    <col min="3844" max="3849" width="9.7109375" style="1" customWidth="1"/>
    <col min="3850" max="4096" width="9.140625" style="1"/>
    <col min="4097" max="4097" width="7.7109375" style="1" customWidth="1"/>
    <col min="4098" max="4098" width="45" style="1" customWidth="1"/>
    <col min="4099" max="4099" width="17" style="1" customWidth="1"/>
    <col min="4100" max="4105" width="9.7109375" style="1" customWidth="1"/>
    <col min="4106" max="4352" width="9.140625" style="1"/>
    <col min="4353" max="4353" width="7.7109375" style="1" customWidth="1"/>
    <col min="4354" max="4354" width="45" style="1" customWidth="1"/>
    <col min="4355" max="4355" width="17" style="1" customWidth="1"/>
    <col min="4356" max="4361" width="9.7109375" style="1" customWidth="1"/>
    <col min="4362" max="4608" width="9.140625" style="1"/>
    <col min="4609" max="4609" width="7.7109375" style="1" customWidth="1"/>
    <col min="4610" max="4610" width="45" style="1" customWidth="1"/>
    <col min="4611" max="4611" width="17" style="1" customWidth="1"/>
    <col min="4612" max="4617" width="9.7109375" style="1" customWidth="1"/>
    <col min="4618" max="4864" width="9.140625" style="1"/>
    <col min="4865" max="4865" width="7.7109375" style="1" customWidth="1"/>
    <col min="4866" max="4866" width="45" style="1" customWidth="1"/>
    <col min="4867" max="4867" width="17" style="1" customWidth="1"/>
    <col min="4868" max="4873" width="9.7109375" style="1" customWidth="1"/>
    <col min="4874" max="5120" width="9.140625" style="1"/>
    <col min="5121" max="5121" width="7.7109375" style="1" customWidth="1"/>
    <col min="5122" max="5122" width="45" style="1" customWidth="1"/>
    <col min="5123" max="5123" width="17" style="1" customWidth="1"/>
    <col min="5124" max="5129" width="9.7109375" style="1" customWidth="1"/>
    <col min="5130" max="5376" width="9.140625" style="1"/>
    <col min="5377" max="5377" width="7.7109375" style="1" customWidth="1"/>
    <col min="5378" max="5378" width="45" style="1" customWidth="1"/>
    <col min="5379" max="5379" width="17" style="1" customWidth="1"/>
    <col min="5380" max="5385" width="9.7109375" style="1" customWidth="1"/>
    <col min="5386" max="5632" width="9.140625" style="1"/>
    <col min="5633" max="5633" width="7.7109375" style="1" customWidth="1"/>
    <col min="5634" max="5634" width="45" style="1" customWidth="1"/>
    <col min="5635" max="5635" width="17" style="1" customWidth="1"/>
    <col min="5636" max="5641" width="9.7109375" style="1" customWidth="1"/>
    <col min="5642" max="5888" width="9.140625" style="1"/>
    <col min="5889" max="5889" width="7.7109375" style="1" customWidth="1"/>
    <col min="5890" max="5890" width="45" style="1" customWidth="1"/>
    <col min="5891" max="5891" width="17" style="1" customWidth="1"/>
    <col min="5892" max="5897" width="9.7109375" style="1" customWidth="1"/>
    <col min="5898" max="6144" width="9.140625" style="1"/>
    <col min="6145" max="6145" width="7.7109375" style="1" customWidth="1"/>
    <col min="6146" max="6146" width="45" style="1" customWidth="1"/>
    <col min="6147" max="6147" width="17" style="1" customWidth="1"/>
    <col min="6148" max="6153" width="9.7109375" style="1" customWidth="1"/>
    <col min="6154" max="6400" width="9.140625" style="1"/>
    <col min="6401" max="6401" width="7.7109375" style="1" customWidth="1"/>
    <col min="6402" max="6402" width="45" style="1" customWidth="1"/>
    <col min="6403" max="6403" width="17" style="1" customWidth="1"/>
    <col min="6404" max="6409" width="9.7109375" style="1" customWidth="1"/>
    <col min="6410" max="6656" width="9.140625" style="1"/>
    <col min="6657" max="6657" width="7.7109375" style="1" customWidth="1"/>
    <col min="6658" max="6658" width="45" style="1" customWidth="1"/>
    <col min="6659" max="6659" width="17" style="1" customWidth="1"/>
    <col min="6660" max="6665" width="9.7109375" style="1" customWidth="1"/>
    <col min="6666" max="6912" width="9.140625" style="1"/>
    <col min="6913" max="6913" width="7.7109375" style="1" customWidth="1"/>
    <col min="6914" max="6914" width="45" style="1" customWidth="1"/>
    <col min="6915" max="6915" width="17" style="1" customWidth="1"/>
    <col min="6916" max="6921" width="9.7109375" style="1" customWidth="1"/>
    <col min="6922" max="7168" width="9.140625" style="1"/>
    <col min="7169" max="7169" width="7.7109375" style="1" customWidth="1"/>
    <col min="7170" max="7170" width="45" style="1" customWidth="1"/>
    <col min="7171" max="7171" width="17" style="1" customWidth="1"/>
    <col min="7172" max="7177" width="9.7109375" style="1" customWidth="1"/>
    <col min="7178" max="7424" width="9.140625" style="1"/>
    <col min="7425" max="7425" width="7.7109375" style="1" customWidth="1"/>
    <col min="7426" max="7426" width="45" style="1" customWidth="1"/>
    <col min="7427" max="7427" width="17" style="1" customWidth="1"/>
    <col min="7428" max="7433" width="9.7109375" style="1" customWidth="1"/>
    <col min="7434" max="7680" width="9.140625" style="1"/>
    <col min="7681" max="7681" width="7.7109375" style="1" customWidth="1"/>
    <col min="7682" max="7682" width="45" style="1" customWidth="1"/>
    <col min="7683" max="7683" width="17" style="1" customWidth="1"/>
    <col min="7684" max="7689" width="9.7109375" style="1" customWidth="1"/>
    <col min="7690" max="7936" width="9.140625" style="1"/>
    <col min="7937" max="7937" width="7.7109375" style="1" customWidth="1"/>
    <col min="7938" max="7938" width="45" style="1" customWidth="1"/>
    <col min="7939" max="7939" width="17" style="1" customWidth="1"/>
    <col min="7940" max="7945" width="9.7109375" style="1" customWidth="1"/>
    <col min="7946" max="8192" width="9.140625" style="1"/>
    <col min="8193" max="8193" width="7.7109375" style="1" customWidth="1"/>
    <col min="8194" max="8194" width="45" style="1" customWidth="1"/>
    <col min="8195" max="8195" width="17" style="1" customWidth="1"/>
    <col min="8196" max="8201" width="9.7109375" style="1" customWidth="1"/>
    <col min="8202" max="8448" width="9.140625" style="1"/>
    <col min="8449" max="8449" width="7.7109375" style="1" customWidth="1"/>
    <col min="8450" max="8450" width="45" style="1" customWidth="1"/>
    <col min="8451" max="8451" width="17" style="1" customWidth="1"/>
    <col min="8452" max="8457" width="9.7109375" style="1" customWidth="1"/>
    <col min="8458" max="8704" width="9.140625" style="1"/>
    <col min="8705" max="8705" width="7.7109375" style="1" customWidth="1"/>
    <col min="8706" max="8706" width="45" style="1" customWidth="1"/>
    <col min="8707" max="8707" width="17" style="1" customWidth="1"/>
    <col min="8708" max="8713" width="9.7109375" style="1" customWidth="1"/>
    <col min="8714" max="8960" width="9.140625" style="1"/>
    <col min="8961" max="8961" width="7.7109375" style="1" customWidth="1"/>
    <col min="8962" max="8962" width="45" style="1" customWidth="1"/>
    <col min="8963" max="8963" width="17" style="1" customWidth="1"/>
    <col min="8964" max="8969" width="9.7109375" style="1" customWidth="1"/>
    <col min="8970" max="9216" width="9.140625" style="1"/>
    <col min="9217" max="9217" width="7.7109375" style="1" customWidth="1"/>
    <col min="9218" max="9218" width="45" style="1" customWidth="1"/>
    <col min="9219" max="9219" width="17" style="1" customWidth="1"/>
    <col min="9220" max="9225" width="9.7109375" style="1" customWidth="1"/>
    <col min="9226" max="9472" width="9.140625" style="1"/>
    <col min="9473" max="9473" width="7.7109375" style="1" customWidth="1"/>
    <col min="9474" max="9474" width="45" style="1" customWidth="1"/>
    <col min="9475" max="9475" width="17" style="1" customWidth="1"/>
    <col min="9476" max="9481" width="9.7109375" style="1" customWidth="1"/>
    <col min="9482" max="9728" width="9.140625" style="1"/>
    <col min="9729" max="9729" width="7.7109375" style="1" customWidth="1"/>
    <col min="9730" max="9730" width="45" style="1" customWidth="1"/>
    <col min="9731" max="9731" width="17" style="1" customWidth="1"/>
    <col min="9732" max="9737" width="9.7109375" style="1" customWidth="1"/>
    <col min="9738" max="9984" width="9.140625" style="1"/>
    <col min="9985" max="9985" width="7.7109375" style="1" customWidth="1"/>
    <col min="9986" max="9986" width="45" style="1" customWidth="1"/>
    <col min="9987" max="9987" width="17" style="1" customWidth="1"/>
    <col min="9988" max="9993" width="9.7109375" style="1" customWidth="1"/>
    <col min="9994" max="10240" width="9.140625" style="1"/>
    <col min="10241" max="10241" width="7.7109375" style="1" customWidth="1"/>
    <col min="10242" max="10242" width="45" style="1" customWidth="1"/>
    <col min="10243" max="10243" width="17" style="1" customWidth="1"/>
    <col min="10244" max="10249" width="9.7109375" style="1" customWidth="1"/>
    <col min="10250" max="10496" width="9.140625" style="1"/>
    <col min="10497" max="10497" width="7.7109375" style="1" customWidth="1"/>
    <col min="10498" max="10498" width="45" style="1" customWidth="1"/>
    <col min="10499" max="10499" width="17" style="1" customWidth="1"/>
    <col min="10500" max="10505" width="9.7109375" style="1" customWidth="1"/>
    <col min="10506" max="10752" width="9.140625" style="1"/>
    <col min="10753" max="10753" width="7.7109375" style="1" customWidth="1"/>
    <col min="10754" max="10754" width="45" style="1" customWidth="1"/>
    <col min="10755" max="10755" width="17" style="1" customWidth="1"/>
    <col min="10756" max="10761" width="9.7109375" style="1" customWidth="1"/>
    <col min="10762" max="11008" width="9.140625" style="1"/>
    <col min="11009" max="11009" width="7.7109375" style="1" customWidth="1"/>
    <col min="11010" max="11010" width="45" style="1" customWidth="1"/>
    <col min="11011" max="11011" width="17" style="1" customWidth="1"/>
    <col min="11012" max="11017" width="9.7109375" style="1" customWidth="1"/>
    <col min="11018" max="11264" width="9.140625" style="1"/>
    <col min="11265" max="11265" width="7.7109375" style="1" customWidth="1"/>
    <col min="11266" max="11266" width="45" style="1" customWidth="1"/>
    <col min="11267" max="11267" width="17" style="1" customWidth="1"/>
    <col min="11268" max="11273" width="9.7109375" style="1" customWidth="1"/>
    <col min="11274" max="11520" width="9.140625" style="1"/>
    <col min="11521" max="11521" width="7.7109375" style="1" customWidth="1"/>
    <col min="11522" max="11522" width="45" style="1" customWidth="1"/>
    <col min="11523" max="11523" width="17" style="1" customWidth="1"/>
    <col min="11524" max="11529" width="9.7109375" style="1" customWidth="1"/>
    <col min="11530" max="11776" width="9.140625" style="1"/>
    <col min="11777" max="11777" width="7.7109375" style="1" customWidth="1"/>
    <col min="11778" max="11778" width="45" style="1" customWidth="1"/>
    <col min="11779" max="11779" width="17" style="1" customWidth="1"/>
    <col min="11780" max="11785" width="9.7109375" style="1" customWidth="1"/>
    <col min="11786" max="12032" width="9.140625" style="1"/>
    <col min="12033" max="12033" width="7.7109375" style="1" customWidth="1"/>
    <col min="12034" max="12034" width="45" style="1" customWidth="1"/>
    <col min="12035" max="12035" width="17" style="1" customWidth="1"/>
    <col min="12036" max="12041" width="9.7109375" style="1" customWidth="1"/>
    <col min="12042" max="12288" width="9.140625" style="1"/>
    <col min="12289" max="12289" width="7.7109375" style="1" customWidth="1"/>
    <col min="12290" max="12290" width="45" style="1" customWidth="1"/>
    <col min="12291" max="12291" width="17" style="1" customWidth="1"/>
    <col min="12292" max="12297" width="9.7109375" style="1" customWidth="1"/>
    <col min="12298" max="12544" width="9.140625" style="1"/>
    <col min="12545" max="12545" width="7.7109375" style="1" customWidth="1"/>
    <col min="12546" max="12546" width="45" style="1" customWidth="1"/>
    <col min="12547" max="12547" width="17" style="1" customWidth="1"/>
    <col min="12548" max="12553" width="9.7109375" style="1" customWidth="1"/>
    <col min="12554" max="12800" width="9.140625" style="1"/>
    <col min="12801" max="12801" width="7.7109375" style="1" customWidth="1"/>
    <col min="12802" max="12802" width="45" style="1" customWidth="1"/>
    <col min="12803" max="12803" width="17" style="1" customWidth="1"/>
    <col min="12804" max="12809" width="9.7109375" style="1" customWidth="1"/>
    <col min="12810" max="13056" width="9.140625" style="1"/>
    <col min="13057" max="13057" width="7.7109375" style="1" customWidth="1"/>
    <col min="13058" max="13058" width="45" style="1" customWidth="1"/>
    <col min="13059" max="13059" width="17" style="1" customWidth="1"/>
    <col min="13060" max="13065" width="9.7109375" style="1" customWidth="1"/>
    <col min="13066" max="13312" width="9.140625" style="1"/>
    <col min="13313" max="13313" width="7.7109375" style="1" customWidth="1"/>
    <col min="13314" max="13314" width="45" style="1" customWidth="1"/>
    <col min="13315" max="13315" width="17" style="1" customWidth="1"/>
    <col min="13316" max="13321" width="9.7109375" style="1" customWidth="1"/>
    <col min="13322" max="13568" width="9.140625" style="1"/>
    <col min="13569" max="13569" width="7.7109375" style="1" customWidth="1"/>
    <col min="13570" max="13570" width="45" style="1" customWidth="1"/>
    <col min="13571" max="13571" width="17" style="1" customWidth="1"/>
    <col min="13572" max="13577" width="9.7109375" style="1" customWidth="1"/>
    <col min="13578" max="13824" width="9.140625" style="1"/>
    <col min="13825" max="13825" width="7.7109375" style="1" customWidth="1"/>
    <col min="13826" max="13826" width="45" style="1" customWidth="1"/>
    <col min="13827" max="13827" width="17" style="1" customWidth="1"/>
    <col min="13828" max="13833" width="9.7109375" style="1" customWidth="1"/>
    <col min="13834" max="14080" width="9.140625" style="1"/>
    <col min="14081" max="14081" width="7.7109375" style="1" customWidth="1"/>
    <col min="14082" max="14082" width="45" style="1" customWidth="1"/>
    <col min="14083" max="14083" width="17" style="1" customWidth="1"/>
    <col min="14084" max="14089" width="9.7109375" style="1" customWidth="1"/>
    <col min="14090" max="14336" width="9.140625" style="1"/>
    <col min="14337" max="14337" width="7.7109375" style="1" customWidth="1"/>
    <col min="14338" max="14338" width="45" style="1" customWidth="1"/>
    <col min="14339" max="14339" width="17" style="1" customWidth="1"/>
    <col min="14340" max="14345" width="9.7109375" style="1" customWidth="1"/>
    <col min="14346" max="14592" width="9.140625" style="1"/>
    <col min="14593" max="14593" width="7.7109375" style="1" customWidth="1"/>
    <col min="14594" max="14594" width="45" style="1" customWidth="1"/>
    <col min="14595" max="14595" width="17" style="1" customWidth="1"/>
    <col min="14596" max="14601" width="9.7109375" style="1" customWidth="1"/>
    <col min="14602" max="14848" width="9.140625" style="1"/>
    <col min="14849" max="14849" width="7.7109375" style="1" customWidth="1"/>
    <col min="14850" max="14850" width="45" style="1" customWidth="1"/>
    <col min="14851" max="14851" width="17" style="1" customWidth="1"/>
    <col min="14852" max="14857" width="9.7109375" style="1" customWidth="1"/>
    <col min="14858" max="15104" width="9.140625" style="1"/>
    <col min="15105" max="15105" width="7.7109375" style="1" customWidth="1"/>
    <col min="15106" max="15106" width="45" style="1" customWidth="1"/>
    <col min="15107" max="15107" width="17" style="1" customWidth="1"/>
    <col min="15108" max="15113" width="9.7109375" style="1" customWidth="1"/>
    <col min="15114" max="15360" width="9.140625" style="1"/>
    <col min="15361" max="15361" width="7.7109375" style="1" customWidth="1"/>
    <col min="15362" max="15362" width="45" style="1" customWidth="1"/>
    <col min="15363" max="15363" width="17" style="1" customWidth="1"/>
    <col min="15364" max="15369" width="9.7109375" style="1" customWidth="1"/>
    <col min="15370" max="15616" width="9.140625" style="1"/>
    <col min="15617" max="15617" width="7.7109375" style="1" customWidth="1"/>
    <col min="15618" max="15618" width="45" style="1" customWidth="1"/>
    <col min="15619" max="15619" width="17" style="1" customWidth="1"/>
    <col min="15620" max="15625" width="9.7109375" style="1" customWidth="1"/>
    <col min="15626" max="15872" width="9.140625" style="1"/>
    <col min="15873" max="15873" width="7.7109375" style="1" customWidth="1"/>
    <col min="15874" max="15874" width="45" style="1" customWidth="1"/>
    <col min="15875" max="15875" width="17" style="1" customWidth="1"/>
    <col min="15876" max="15881" width="9.7109375" style="1" customWidth="1"/>
    <col min="15882" max="16128" width="9.140625" style="1"/>
    <col min="16129" max="16129" width="7.7109375" style="1" customWidth="1"/>
    <col min="16130" max="16130" width="45" style="1" customWidth="1"/>
    <col min="16131" max="16131" width="17" style="1" customWidth="1"/>
    <col min="16132" max="16137" width="9.7109375" style="1" customWidth="1"/>
    <col min="16138" max="16384" width="9.140625" style="1"/>
  </cols>
  <sheetData>
    <row r="1" spans="1:9" ht="54" customHeight="1">
      <c r="G1" s="49" t="s">
        <v>86</v>
      </c>
      <c r="H1" s="49"/>
      <c r="I1" s="49"/>
    </row>
    <row r="5" spans="1:9" ht="16.5">
      <c r="A5" s="47" t="s">
        <v>87</v>
      </c>
      <c r="B5" s="47"/>
      <c r="C5" s="47"/>
      <c r="D5" s="47"/>
      <c r="E5" s="47"/>
      <c r="F5" s="47"/>
      <c r="G5" s="47"/>
      <c r="H5" s="47"/>
      <c r="I5" s="47"/>
    </row>
    <row r="8" spans="1:9" s="32" customFormat="1" ht="60.75" customHeight="1">
      <c r="A8" s="50" t="s">
        <v>2</v>
      </c>
      <c r="B8" s="50" t="s">
        <v>3</v>
      </c>
      <c r="C8" s="50" t="s">
        <v>88</v>
      </c>
      <c r="D8" s="50" t="s">
        <v>89</v>
      </c>
      <c r="E8" s="50"/>
      <c r="F8" s="50" t="s">
        <v>90</v>
      </c>
      <c r="G8" s="50"/>
      <c r="H8" s="50" t="s">
        <v>91</v>
      </c>
      <c r="I8" s="50"/>
    </row>
    <row r="9" spans="1:9" s="34" customFormat="1" ht="30" customHeight="1">
      <c r="A9" s="50"/>
      <c r="B9" s="50"/>
      <c r="C9" s="50"/>
      <c r="D9" s="33" t="s">
        <v>92</v>
      </c>
      <c r="E9" s="33" t="s">
        <v>93</v>
      </c>
      <c r="F9" s="33" t="s">
        <v>92</v>
      </c>
      <c r="G9" s="33" t="s">
        <v>93</v>
      </c>
      <c r="H9" s="33" t="s">
        <v>92</v>
      </c>
      <c r="I9" s="33" t="s">
        <v>93</v>
      </c>
    </row>
    <row r="10" spans="1:9" s="34" customFormat="1" ht="39" customHeight="1">
      <c r="A10" s="35" t="s">
        <v>8</v>
      </c>
      <c r="B10" s="36" t="s">
        <v>94</v>
      </c>
      <c r="C10" s="35"/>
      <c r="D10" s="37"/>
      <c r="E10" s="37"/>
      <c r="F10" s="37"/>
      <c r="G10" s="37"/>
      <c r="H10" s="37"/>
      <c r="I10" s="37"/>
    </row>
    <row r="11" spans="1:9" s="34" customFormat="1" ht="39" customHeight="1">
      <c r="A11" s="35" t="s">
        <v>10</v>
      </c>
      <c r="B11" s="36" t="s">
        <v>95</v>
      </c>
      <c r="C11" s="35"/>
      <c r="D11" s="37"/>
      <c r="E11" s="37"/>
      <c r="F11" s="37"/>
      <c r="G11" s="37"/>
      <c r="H11" s="37"/>
      <c r="I11" s="37"/>
    </row>
    <row r="12" spans="1:9" s="34" customFormat="1" ht="173.25" customHeight="1">
      <c r="A12" s="35"/>
      <c r="B12" s="36" t="s">
        <v>96</v>
      </c>
      <c r="C12" s="35" t="s">
        <v>97</v>
      </c>
      <c r="D12" s="37"/>
      <c r="E12" s="37"/>
      <c r="F12" s="37"/>
      <c r="G12" s="37"/>
      <c r="H12" s="37"/>
      <c r="I12" s="37"/>
    </row>
    <row r="13" spans="1:9" s="34" customFormat="1" ht="169.5" customHeight="1">
      <c r="A13" s="35"/>
      <c r="B13" s="36" t="s">
        <v>98</v>
      </c>
      <c r="C13" s="35" t="s">
        <v>99</v>
      </c>
      <c r="D13" s="37"/>
      <c r="E13" s="37"/>
      <c r="F13" s="37"/>
      <c r="G13" s="37"/>
      <c r="H13" s="37"/>
      <c r="I13" s="37"/>
    </row>
    <row r="14" spans="1:9" s="34" customFormat="1" ht="39" customHeight="1">
      <c r="A14" s="35" t="s">
        <v>13</v>
      </c>
      <c r="B14" s="36" t="s">
        <v>100</v>
      </c>
      <c r="C14" s="35"/>
      <c r="D14" s="37"/>
      <c r="E14" s="37"/>
      <c r="F14" s="37"/>
      <c r="G14" s="37"/>
      <c r="H14" s="37"/>
      <c r="I14" s="37"/>
    </row>
    <row r="15" spans="1:9" s="34" customFormat="1" ht="26.1" customHeight="1">
      <c r="A15" s="35"/>
      <c r="B15" s="36" t="s">
        <v>101</v>
      </c>
      <c r="C15" s="35"/>
      <c r="D15" s="37"/>
      <c r="E15" s="37"/>
      <c r="F15" s="37"/>
      <c r="G15" s="37"/>
      <c r="H15" s="37"/>
      <c r="I15" s="37"/>
    </row>
    <row r="16" spans="1:9" s="34" customFormat="1" ht="26.1" customHeight="1">
      <c r="A16" s="35"/>
      <c r="B16" s="36" t="s">
        <v>102</v>
      </c>
      <c r="C16" s="35" t="s">
        <v>97</v>
      </c>
      <c r="D16" s="38">
        <v>106457.84</v>
      </c>
      <c r="E16" s="38">
        <v>86889.81</v>
      </c>
      <c r="F16" s="38">
        <v>109185.25</v>
      </c>
      <c r="G16" s="38">
        <v>92523.43</v>
      </c>
      <c r="H16" s="38">
        <f>'[1]расчет тарифа'!D19</f>
        <v>367920.51790071715</v>
      </c>
      <c r="I16" s="38">
        <f>'[1]расчет тарифа'!D20</f>
        <v>355315.26647126727</v>
      </c>
    </row>
    <row r="17" spans="1:9" s="34" customFormat="1" ht="38.25" customHeight="1">
      <c r="A17" s="35"/>
      <c r="B17" s="36" t="s">
        <v>103</v>
      </c>
      <c r="C17" s="35" t="s">
        <v>99</v>
      </c>
      <c r="D17" s="37">
        <v>336.5</v>
      </c>
      <c r="E17" s="37">
        <v>320.14</v>
      </c>
      <c r="F17" s="37">
        <v>340.25</v>
      </c>
      <c r="G17" s="37">
        <v>284.18</v>
      </c>
      <c r="H17" s="39">
        <f>'[1]расчет тарифа'!M19</f>
        <v>285.68782997895778</v>
      </c>
      <c r="I17" s="39">
        <f>'[1]расчет тарифа'!M20</f>
        <v>360.96748193580845</v>
      </c>
    </row>
    <row r="18" spans="1:9" s="34" customFormat="1" ht="26.1" customHeight="1">
      <c r="A18" s="35"/>
      <c r="B18" s="36" t="s">
        <v>104</v>
      </c>
      <c r="C18" s="35" t="s">
        <v>99</v>
      </c>
      <c r="D18" s="37">
        <v>518.67999999999995</v>
      </c>
      <c r="E18" s="37">
        <v>480.16</v>
      </c>
      <c r="F18" s="37">
        <v>531.35</v>
      </c>
      <c r="G18" s="37">
        <v>447.11</v>
      </c>
      <c r="H18" s="39">
        <f>'[1]расчет тарифа'!B26</f>
        <v>1004.6318708070288</v>
      </c>
      <c r="I18" s="39">
        <f>'[1]расчет тарифа'!B27</f>
        <v>1079.9115227638795</v>
      </c>
    </row>
    <row r="19" spans="1:9" s="34" customFormat="1" ht="40.5" customHeight="1">
      <c r="A19" s="35" t="s">
        <v>19</v>
      </c>
      <c r="B19" s="36" t="s">
        <v>105</v>
      </c>
      <c r="C19" s="35" t="s">
        <v>99</v>
      </c>
      <c r="D19" s="37"/>
      <c r="E19" s="37"/>
      <c r="F19" s="37"/>
      <c r="G19" s="37"/>
      <c r="H19" s="37"/>
      <c r="I19" s="37"/>
    </row>
    <row r="20" spans="1:9" s="34" customFormat="1" ht="26.1" customHeight="1">
      <c r="A20" s="35" t="s">
        <v>24</v>
      </c>
      <c r="B20" s="36" t="s">
        <v>106</v>
      </c>
      <c r="C20" s="35"/>
      <c r="D20" s="37"/>
      <c r="E20" s="37"/>
      <c r="F20" s="37"/>
      <c r="G20" s="37"/>
      <c r="H20" s="37"/>
      <c r="I20" s="37"/>
    </row>
    <row r="21" spans="1:9" s="34" customFormat="1" ht="54" customHeight="1">
      <c r="A21" s="35" t="s">
        <v>26</v>
      </c>
      <c r="B21" s="36" t="s">
        <v>107</v>
      </c>
      <c r="C21" s="35" t="s">
        <v>99</v>
      </c>
      <c r="D21" s="37"/>
      <c r="E21" s="37"/>
      <c r="F21" s="37"/>
      <c r="G21" s="37"/>
      <c r="H21" s="37"/>
      <c r="I21" s="37"/>
    </row>
    <row r="22" spans="1:9" s="34" customFormat="1" ht="66.75" customHeight="1">
      <c r="A22" s="35" t="s">
        <v>29</v>
      </c>
      <c r="B22" s="36" t="s">
        <v>108</v>
      </c>
      <c r="C22" s="35" t="s">
        <v>99</v>
      </c>
      <c r="D22" s="37"/>
      <c r="E22" s="37"/>
      <c r="F22" s="37"/>
      <c r="G22" s="37"/>
      <c r="H22" s="37"/>
      <c r="I22" s="37"/>
    </row>
    <row r="23" spans="1:9" s="34" customFormat="1" ht="27" customHeight="1">
      <c r="A23" s="35" t="s">
        <v>32</v>
      </c>
      <c r="B23" s="36" t="s">
        <v>109</v>
      </c>
      <c r="C23" s="35" t="s">
        <v>23</v>
      </c>
      <c r="D23" s="37"/>
      <c r="E23" s="37"/>
      <c r="F23" s="37"/>
      <c r="G23" s="37"/>
      <c r="H23" s="37"/>
      <c r="I23" s="37"/>
    </row>
    <row r="24" spans="1:9" s="34" customFormat="1" ht="27" customHeight="1">
      <c r="A24" s="35"/>
      <c r="B24" s="36" t="s">
        <v>110</v>
      </c>
      <c r="C24" s="35" t="s">
        <v>23</v>
      </c>
      <c r="D24" s="37"/>
      <c r="E24" s="37"/>
      <c r="F24" s="37"/>
      <c r="G24" s="37"/>
      <c r="H24" s="37"/>
      <c r="I24" s="37"/>
    </row>
    <row r="25" spans="1:9" s="34" customFormat="1" ht="27" customHeight="1">
      <c r="A25" s="35"/>
      <c r="B25" s="36" t="s">
        <v>111</v>
      </c>
      <c r="C25" s="35" t="s">
        <v>23</v>
      </c>
      <c r="D25" s="37"/>
      <c r="E25" s="37"/>
      <c r="F25" s="37"/>
      <c r="G25" s="37"/>
      <c r="H25" s="37"/>
      <c r="I25" s="37"/>
    </row>
    <row r="26" spans="1:9" s="34" customFormat="1" ht="27" customHeight="1">
      <c r="A26" s="35"/>
      <c r="B26" s="36" t="s">
        <v>112</v>
      </c>
      <c r="C26" s="35" t="s">
        <v>23</v>
      </c>
      <c r="D26" s="37"/>
      <c r="E26" s="37"/>
      <c r="F26" s="37"/>
      <c r="G26" s="37"/>
      <c r="H26" s="37"/>
      <c r="I26" s="37"/>
    </row>
    <row r="27" spans="1:9" s="34" customFormat="1" ht="27" customHeight="1">
      <c r="A27" s="35"/>
      <c r="B27" s="36" t="s">
        <v>113</v>
      </c>
      <c r="C27" s="35" t="s">
        <v>23</v>
      </c>
      <c r="D27" s="37"/>
      <c r="E27" s="37"/>
      <c r="F27" s="37"/>
      <c r="G27" s="37"/>
      <c r="H27" s="37"/>
      <c r="I27" s="37"/>
    </row>
    <row r="28" spans="1:9" s="34" customFormat="1" ht="27" customHeight="1">
      <c r="A28" s="35" t="s">
        <v>46</v>
      </c>
      <c r="B28" s="36" t="s">
        <v>114</v>
      </c>
      <c r="C28" s="35" t="s">
        <v>23</v>
      </c>
      <c r="D28" s="37"/>
      <c r="E28" s="37"/>
      <c r="F28" s="37"/>
      <c r="G28" s="37"/>
      <c r="H28" s="37"/>
      <c r="I28" s="37"/>
    </row>
    <row r="29" spans="1:9" s="34" customFormat="1" ht="27" customHeight="1">
      <c r="A29" s="35" t="s">
        <v>48</v>
      </c>
      <c r="B29" s="36" t="s">
        <v>115</v>
      </c>
      <c r="C29" s="35" t="s">
        <v>116</v>
      </c>
      <c r="D29" s="37"/>
      <c r="E29" s="37"/>
      <c r="F29" s="37"/>
      <c r="G29" s="37"/>
      <c r="H29" s="37"/>
      <c r="I29" s="37"/>
    </row>
    <row r="30" spans="1:9" s="34" customFormat="1" ht="27" customHeight="1">
      <c r="A30" s="35"/>
      <c r="B30" s="36" t="s">
        <v>117</v>
      </c>
      <c r="C30" s="35" t="s">
        <v>116</v>
      </c>
      <c r="D30" s="37"/>
      <c r="E30" s="37"/>
      <c r="F30" s="37"/>
      <c r="G30" s="37"/>
      <c r="H30" s="37"/>
      <c r="I30" s="37"/>
    </row>
    <row r="31" spans="1:9" s="34" customFormat="1" ht="27" customHeight="1">
      <c r="A31" s="35" t="s">
        <v>54</v>
      </c>
      <c r="B31" s="36" t="s">
        <v>118</v>
      </c>
      <c r="C31" s="35" t="s">
        <v>97</v>
      </c>
      <c r="D31" s="37"/>
      <c r="E31" s="37"/>
      <c r="F31" s="37"/>
      <c r="G31" s="37"/>
      <c r="H31" s="37"/>
      <c r="I31" s="37"/>
    </row>
    <row r="32" spans="1:9" s="34" customFormat="1" ht="40.5" customHeight="1">
      <c r="A32" s="35" t="s">
        <v>56</v>
      </c>
      <c r="B32" s="36" t="s">
        <v>119</v>
      </c>
      <c r="C32" s="35" t="s">
        <v>120</v>
      </c>
      <c r="D32" s="37"/>
      <c r="E32" s="37"/>
      <c r="F32" s="37"/>
      <c r="G32" s="37"/>
      <c r="H32" s="37"/>
      <c r="I32" s="37"/>
    </row>
    <row r="33" spans="1:9" s="34" customFormat="1" ht="27" customHeight="1">
      <c r="A33" s="35" t="s">
        <v>121</v>
      </c>
      <c r="B33" s="36" t="s">
        <v>122</v>
      </c>
      <c r="C33" s="35" t="s">
        <v>120</v>
      </c>
      <c r="D33" s="37"/>
      <c r="E33" s="37"/>
      <c r="F33" s="37"/>
      <c r="G33" s="37"/>
      <c r="H33" s="37"/>
      <c r="I33" s="37"/>
    </row>
    <row r="34" spans="1:9" s="34" customFormat="1" ht="27" customHeight="1">
      <c r="A34" s="35" t="s">
        <v>123</v>
      </c>
      <c r="B34" s="36" t="s">
        <v>124</v>
      </c>
      <c r="C34" s="35" t="s">
        <v>120</v>
      </c>
      <c r="D34" s="37"/>
      <c r="E34" s="37"/>
      <c r="F34" s="37"/>
      <c r="G34" s="37"/>
      <c r="H34" s="37"/>
      <c r="I34" s="37"/>
    </row>
    <row r="35" spans="1:9" s="34" customFormat="1" ht="27" customHeight="1">
      <c r="A35" s="35"/>
      <c r="B35" s="36" t="s">
        <v>125</v>
      </c>
      <c r="C35" s="35" t="s">
        <v>120</v>
      </c>
      <c r="D35" s="37"/>
      <c r="E35" s="37"/>
      <c r="F35" s="37"/>
      <c r="G35" s="37"/>
      <c r="H35" s="37"/>
      <c r="I35" s="37"/>
    </row>
    <row r="36" spans="1:9" s="34" customFormat="1" ht="27" customHeight="1">
      <c r="A36" s="35"/>
      <c r="B36" s="36" t="s">
        <v>126</v>
      </c>
      <c r="C36" s="35" t="s">
        <v>120</v>
      </c>
      <c r="D36" s="37"/>
      <c r="E36" s="37"/>
      <c r="F36" s="37"/>
      <c r="G36" s="37"/>
      <c r="H36" s="37"/>
      <c r="I36" s="37"/>
    </row>
    <row r="37" spans="1:9" s="34" customFormat="1" ht="27" customHeight="1">
      <c r="A37" s="35"/>
      <c r="B37" s="36" t="s">
        <v>127</v>
      </c>
      <c r="C37" s="35" t="s">
        <v>120</v>
      </c>
      <c r="D37" s="37"/>
      <c r="E37" s="37"/>
      <c r="F37" s="37"/>
      <c r="G37" s="37"/>
      <c r="H37" s="37"/>
      <c r="I37" s="37"/>
    </row>
    <row r="38" spans="1:9" s="34" customFormat="1" ht="27" customHeight="1">
      <c r="A38" s="35"/>
      <c r="B38" s="36" t="s">
        <v>128</v>
      </c>
      <c r="C38" s="35" t="s">
        <v>120</v>
      </c>
      <c r="D38" s="37"/>
      <c r="E38" s="37"/>
      <c r="F38" s="37"/>
      <c r="G38" s="37"/>
      <c r="H38" s="37"/>
      <c r="I38" s="37"/>
    </row>
    <row r="39" spans="1:9" s="34" customFormat="1" ht="27" customHeight="1">
      <c r="A39" s="35" t="s">
        <v>129</v>
      </c>
      <c r="B39" s="36" t="s">
        <v>130</v>
      </c>
      <c r="C39" s="35" t="s">
        <v>120</v>
      </c>
      <c r="D39" s="37"/>
      <c r="E39" s="37"/>
      <c r="F39" s="37"/>
      <c r="G39" s="37"/>
      <c r="H39" s="37"/>
      <c r="I39" s="37"/>
    </row>
    <row r="40" spans="1:9" s="34" customFormat="1" ht="27" customHeight="1">
      <c r="A40" s="35" t="s">
        <v>58</v>
      </c>
      <c r="B40" s="36" t="s">
        <v>131</v>
      </c>
      <c r="C40" s="35"/>
      <c r="D40" s="37"/>
      <c r="E40" s="37"/>
      <c r="F40" s="37"/>
      <c r="G40" s="37"/>
      <c r="H40" s="37"/>
      <c r="I40" s="37"/>
    </row>
    <row r="41" spans="1:9" s="34" customFormat="1" ht="27" customHeight="1">
      <c r="A41" s="35" t="s">
        <v>60</v>
      </c>
      <c r="B41" s="36" t="s">
        <v>132</v>
      </c>
      <c r="C41" s="35" t="s">
        <v>133</v>
      </c>
      <c r="D41" s="37"/>
      <c r="E41" s="37"/>
      <c r="F41" s="37"/>
      <c r="G41" s="37"/>
      <c r="H41" s="37"/>
      <c r="I41" s="37"/>
    </row>
    <row r="42" spans="1:9" s="34" customFormat="1" ht="27" customHeight="1">
      <c r="A42" s="35" t="s">
        <v>134</v>
      </c>
      <c r="B42" s="36" t="s">
        <v>135</v>
      </c>
      <c r="C42" s="35" t="s">
        <v>120</v>
      </c>
      <c r="D42" s="37"/>
      <c r="E42" s="37"/>
      <c r="F42" s="37"/>
      <c r="G42" s="37"/>
      <c r="H42" s="37"/>
      <c r="I42" s="37"/>
    </row>
    <row r="43" spans="1:9" s="34" customFormat="1" ht="27" customHeight="1">
      <c r="A43" s="35" t="s">
        <v>136</v>
      </c>
      <c r="B43" s="36" t="s">
        <v>137</v>
      </c>
      <c r="C43" s="35" t="s">
        <v>138</v>
      </c>
      <c r="D43" s="37"/>
      <c r="E43" s="37"/>
      <c r="F43" s="37"/>
      <c r="G43" s="37"/>
      <c r="H43" s="37"/>
      <c r="I43" s="37"/>
    </row>
    <row r="44" spans="1:9" s="34" customFormat="1" ht="27" customHeight="1">
      <c r="A44" s="35"/>
      <c r="B44" s="36" t="s">
        <v>139</v>
      </c>
      <c r="C44" s="35" t="s">
        <v>138</v>
      </c>
      <c r="D44" s="37"/>
      <c r="E44" s="37"/>
      <c r="F44" s="37"/>
      <c r="G44" s="37"/>
      <c r="H44" s="37"/>
      <c r="I44" s="37"/>
    </row>
    <row r="45" spans="1:9" s="34" customFormat="1" ht="27" customHeight="1">
      <c r="A45" s="35"/>
      <c r="B45" s="36" t="s">
        <v>140</v>
      </c>
      <c r="C45" s="35" t="s">
        <v>138</v>
      </c>
      <c r="D45" s="37"/>
      <c r="E45" s="37"/>
      <c r="F45" s="37"/>
      <c r="G45" s="37"/>
      <c r="H45" s="37"/>
      <c r="I45" s="37"/>
    </row>
    <row r="46" spans="1:9" s="31" customFormat="1" ht="17.25" customHeight="1">
      <c r="A46" s="40" t="s">
        <v>141</v>
      </c>
      <c r="B46" s="41"/>
      <c r="C46" s="41"/>
      <c r="D46" s="41"/>
      <c r="E46" s="41"/>
      <c r="F46" s="41"/>
      <c r="G46" s="41"/>
      <c r="H46" s="41"/>
      <c r="I46" s="41"/>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6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Лист2</vt:lpstr>
      <vt:lpstr>предложение</vt:lpstr>
      <vt:lpstr>1.4.</vt:lpstr>
      <vt:lpstr>'1.4.'!TABLE</vt:lpstr>
      <vt:lpstr>предложение!TABLE</vt:lpstr>
      <vt:lpstr>'1.4.'!Заголовки_для_печати</vt:lpstr>
      <vt:lpstr>предложение!Заголовки_для_печати</vt:lpstr>
      <vt:lpstr>'1.4.'!Область_печати</vt:lpstr>
      <vt:lpstr>предложение!Область_печати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2015-08-11T23:50:43Z</dcterms:modified>
</cp:coreProperties>
</file>